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mc:AlternateContent xmlns:mc="http://schemas.openxmlformats.org/markup-compatibility/2006">
    <mc:Choice Requires="x15">
      <x15ac:absPath xmlns:x15ac="http://schemas.microsoft.com/office/spreadsheetml/2010/11/ac" url="G:\honlap\új\"/>
    </mc:Choice>
  </mc:AlternateContent>
  <bookViews>
    <workbookView xWindow="0" yWindow="0" windowWidth="28800" windowHeight="12345" tabRatio="522"/>
  </bookViews>
  <sheets>
    <sheet name="Főösszesítő" sheetId="1" r:id="rId1"/>
    <sheet name="Összesítő" sheetId="2" r:id="rId2"/>
    <sheet name="Tetőszigetelés" sheetId="3" r:id="rId3"/>
    <sheet name="Homlokzatszigetelés" sheetId="4" r:id="rId4"/>
    <sheet name="Nyílászáró csere" sheetId="5" r:id="rId5"/>
    <sheet name="Rámpa" sheetId="6" r:id="rId6"/>
    <sheet name="Fűtés" sheetId="7" r:id="rId7"/>
    <sheet name="Gáz" sheetId="8" r:id="rId8"/>
    <sheet name="Napelemes rendszer" sheetId="9" r:id="rId9"/>
  </sheets>
  <calcPr calcId="162913"/>
</workbook>
</file>

<file path=xl/calcChain.xml><?xml version="1.0" encoding="utf-8"?>
<calcChain xmlns="http://schemas.openxmlformats.org/spreadsheetml/2006/main">
  <c r="G2" i="7" l="1"/>
  <c r="H2" i="7"/>
  <c r="G3" i="7"/>
  <c r="G12" i="7"/>
  <c r="G13" i="7"/>
  <c r="C9" i="2"/>
  <c r="H3" i="7"/>
  <c r="G4" i="7"/>
  <c r="H4" i="7"/>
  <c r="G5" i="7"/>
  <c r="H5" i="7"/>
  <c r="G6" i="7"/>
  <c r="H6" i="7"/>
  <c r="G7" i="7"/>
  <c r="H7" i="7"/>
  <c r="G8" i="7"/>
  <c r="H8" i="7"/>
  <c r="G9" i="7"/>
  <c r="H9" i="7"/>
  <c r="G10" i="7"/>
  <c r="H10" i="7"/>
  <c r="G11" i="7"/>
  <c r="H11" i="7"/>
  <c r="H12" i="7"/>
  <c r="G2" i="8"/>
  <c r="H2" i="8"/>
  <c r="G3" i="8"/>
  <c r="G14" i="8"/>
  <c r="H3" i="8"/>
  <c r="H14" i="8"/>
  <c r="G4" i="8"/>
  <c r="H4" i="8"/>
  <c r="G5" i="8"/>
  <c r="H5" i="8"/>
  <c r="G6" i="8"/>
  <c r="H6" i="8"/>
  <c r="G7" i="8"/>
  <c r="H7" i="8"/>
  <c r="G8" i="8"/>
  <c r="H8" i="8"/>
  <c r="G9" i="8"/>
  <c r="H9" i="8"/>
  <c r="G10" i="8"/>
  <c r="H10" i="8"/>
  <c r="G11" i="8"/>
  <c r="H11" i="8"/>
  <c r="G12" i="8"/>
  <c r="H12" i="8"/>
  <c r="G13" i="8"/>
  <c r="H13" i="8"/>
  <c r="E2" i="4"/>
  <c r="E3" i="4"/>
  <c r="E4" i="4"/>
  <c r="E5" i="4"/>
  <c r="E6" i="4"/>
  <c r="E7" i="4"/>
  <c r="E8" i="4"/>
  <c r="E9" i="4"/>
  <c r="B10" i="4"/>
  <c r="E10" i="4"/>
  <c r="E12" i="4"/>
  <c r="E13" i="4"/>
  <c r="B15" i="4"/>
  <c r="E15" i="4"/>
  <c r="B16" i="4"/>
  <c r="E16" i="4"/>
  <c r="E17" i="4"/>
  <c r="G2" i="9"/>
  <c r="H2" i="9"/>
  <c r="H9" i="9"/>
  <c r="G3" i="9"/>
  <c r="H3" i="9"/>
  <c r="G4" i="9"/>
  <c r="H4" i="9"/>
  <c r="G5" i="9"/>
  <c r="H5" i="9"/>
  <c r="G6" i="9"/>
  <c r="H6" i="9"/>
  <c r="G7" i="9"/>
  <c r="H7" i="9"/>
  <c r="G8" i="9"/>
  <c r="H8" i="9"/>
  <c r="G9" i="9"/>
  <c r="G10" i="9"/>
  <c r="C11" i="2"/>
  <c r="F2" i="5"/>
  <c r="H2" i="5"/>
  <c r="G2" i="5"/>
  <c r="F3" i="5"/>
  <c r="G3" i="5"/>
  <c r="H3" i="5"/>
  <c r="F4" i="5"/>
  <c r="G4" i="5"/>
  <c r="H4" i="5"/>
  <c r="F5" i="5"/>
  <c r="H5" i="5"/>
  <c r="G5" i="5"/>
  <c r="F6" i="5"/>
  <c r="H6" i="5"/>
  <c r="G6" i="5"/>
  <c r="F7" i="5"/>
  <c r="G7" i="5"/>
  <c r="H7" i="5"/>
  <c r="F8" i="5"/>
  <c r="G8" i="5"/>
  <c r="H8" i="5"/>
  <c r="F9" i="5"/>
  <c r="H9" i="5"/>
  <c r="G9" i="5"/>
  <c r="F10" i="5"/>
  <c r="H10" i="5"/>
  <c r="G10" i="5"/>
  <c r="F11" i="5"/>
  <c r="G11" i="5"/>
  <c r="H11" i="5"/>
  <c r="F12" i="5"/>
  <c r="G12" i="5"/>
  <c r="H12" i="5"/>
  <c r="F13" i="5"/>
  <c r="H13" i="5"/>
  <c r="G13" i="5"/>
  <c r="F14" i="5"/>
  <c r="H14" i="5"/>
  <c r="G14" i="5"/>
  <c r="F15" i="5"/>
  <c r="G15" i="5"/>
  <c r="H15" i="5"/>
  <c r="F16" i="5"/>
  <c r="G16" i="5"/>
  <c r="H16" i="5"/>
  <c r="E2" i="6"/>
  <c r="E3" i="6"/>
  <c r="E4" i="6"/>
  <c r="E5" i="6"/>
  <c r="E6" i="6"/>
  <c r="E7" i="6"/>
  <c r="E8" i="6"/>
  <c r="E9" i="6"/>
  <c r="E10" i="6"/>
  <c r="E11" i="6"/>
  <c r="E12" i="6"/>
  <c r="E13" i="6"/>
  <c r="C8" i="2"/>
  <c r="E3" i="3"/>
  <c r="E4" i="3"/>
  <c r="E5" i="3"/>
  <c r="E6" i="3"/>
  <c r="E7" i="3"/>
  <c r="E8" i="3"/>
  <c r="E9" i="3"/>
  <c r="E10" i="3"/>
  <c r="E11" i="3"/>
  <c r="E12" i="3"/>
  <c r="E13" i="3"/>
  <c r="E14" i="3"/>
  <c r="E15" i="3"/>
  <c r="E16" i="3"/>
  <c r="E17" i="3"/>
  <c r="E18" i="3"/>
  <c r="E19" i="3"/>
  <c r="E20" i="3"/>
  <c r="E21" i="3"/>
  <c r="E22" i="3"/>
  <c r="C5" i="2"/>
  <c r="H17" i="5"/>
  <c r="C7" i="2"/>
  <c r="G15" i="8"/>
  <c r="C10" i="2"/>
  <c r="B11" i="4"/>
  <c r="B14" i="4"/>
  <c r="E14" i="4"/>
  <c r="E11" i="4"/>
  <c r="E18" i="4"/>
  <c r="C6" i="2"/>
  <c r="C12" i="2"/>
  <c r="D12" i="1"/>
  <c r="D14" i="1"/>
  <c r="D15" i="1"/>
  <c r="D16" i="1"/>
</calcChain>
</file>

<file path=xl/sharedStrings.xml><?xml version="1.0" encoding="utf-8"?>
<sst xmlns="http://schemas.openxmlformats.org/spreadsheetml/2006/main" count="281" uniqueCount="146">
  <si>
    <t>Készült Zsáka Nagyközségi Önkormányzat (4142 Zsáka, Szabadság tér 1.) részére, a 4142 Zsáka, Szabadság tér 2. alatti 742/2 hrsz.-ú ingatlanon közösségi ház felújítás fejlesztés kiviteli tervéhez</t>
  </si>
  <si>
    <t xml:space="preserve">Építtető neve: Zsáka Nagyközségi Önkormányzat (Zsáka, Szabadság tér 1.)
Tervezés helyszíne: 4142 Zsáka, Szabadság tér 2. alatti 742/2 hrsz
Épület tervezett rendeltetése: közösségi ház felújítás
</t>
  </si>
  <si>
    <t>Megnevezés</t>
  </si>
  <si>
    <t>Anyagköltség + Díjköltség</t>
  </si>
  <si>
    <t>Közösségi ház felújítása</t>
  </si>
  <si>
    <t>ÁFA vetítési alap</t>
  </si>
  <si>
    <t>ÁFA 27 %</t>
  </si>
  <si>
    <t>Mindösszesen:</t>
  </si>
  <si>
    <t>Készítette:</t>
  </si>
  <si>
    <t>Az árajánlat érvényes:</t>
  </si>
  <si>
    <t>Költségvetési összesítő</t>
  </si>
  <si>
    <t>Tetőszigetelési munkák</t>
  </si>
  <si>
    <t>Homlokzat szigetelési munkák</t>
  </si>
  <si>
    <t>Nyílászáró csere</t>
  </si>
  <si>
    <t>Rámpaépítés</t>
  </si>
  <si>
    <t>Fűtésszerelés</t>
  </si>
  <si>
    <t>Gázszerelés</t>
  </si>
  <si>
    <t>Napelemes rendszer</t>
  </si>
  <si>
    <t>Tétel megnevezése</t>
  </si>
  <si>
    <t>Mennyiség</t>
  </si>
  <si>
    <t>Egység</t>
  </si>
  <si>
    <t>Egységár</t>
  </si>
  <si>
    <t>Összesen</t>
  </si>
  <si>
    <t xml:space="preserve">MVH kód: 43-000-0330800
Kód: 43-000-008
Verzió:2016-1
Szakipari munkák
Bádogozás
Bontási munkák
Falfedések egy vagy két vízoros, hajlatbádog bontása,100 cm kiterített szélességig
</t>
  </si>
  <si>
    <t>m2</t>
  </si>
  <si>
    <t xml:space="preserve">MVH kód: 48-000-0515183
Kód: 48-000-019
Verzió:2016-1
Szakipari munkák
Szigetelés
Bontási munkák
Tetőösszefolyók vagy oldalkifolyók bontásalombkosárral, összefolyóval összeépíthetőráccsal vagy anélkül,egy-vagy kéttagú tetőösszefolyók, oldalkifolyók
</t>
  </si>
  <si>
    <t>db</t>
  </si>
  <si>
    <t xml:space="preserve">MVH kód: 48-000-0515195
Kód: 48-000-020
Verzió:2016-1
Szakipari munkák
Szigetelés
Bontási munkák
Pára- vagy salakszellőzők bontása,egy-vagy kéttagú pára- vagy salakszellőzők
</t>
  </si>
  <si>
    <t xml:space="preserve">MVH kód: 43-000-0330773
Kód: 43-000-005
Verzió:2016-1
Szakipari munkák
Bádogozás
Bontási munkák
Lefolyó csatorna bontása50 cm kiterített szélességig
</t>
  </si>
  <si>
    <t xml:space="preserve">MVH kód: 48-007-0550944
Kód: 48-007-011.1.2.1-0113050
Verzió:2016-1
Szakipari munkák
Szigetelés
Hőszigetelések
Lapostető hő- és hangszigetelése;
Egyenes rétegrendű nemjárható lapostetőn vagy extenzív zöldtetőn, vízszintes és függőleges felületen(rögzítés külön tételben),
két rétegben,
expandált polisztirolhab hőszigetelő lemezzel
AUSTROTHERM normál hőszigetelő lemez, AT-N100 1000x500x100 mm
</t>
  </si>
  <si>
    <t xml:space="preserve">MVH kód: 48-007-0550990
Kód: 48-007-011.1.2.1-0113065
Verzió:2016-1
Szakipari munkák
Szigetelés
Hőszigetelések
Lapostető hő- és hangszigetelése;
Egyenes rétegrendű nemjárható lapostetőn vagy extenzív zöldtetőn, vízszintes és függőleges felületen(rögzítés külön tételben),
két rétegben,
expandált polisztirolhab hőszigetelő lemezzel
AUSTROTHERM normál hőszigetelő lemez, AT-N150 1000x500x50 mm
</t>
  </si>
  <si>
    <t xml:space="preserve">MVH kód: 48-021-2313705
Kód: 48-021-001.51.1.2.1-0091307
Verzió:2016-1
Szakipari munkák
Szigetelés
Szigetelések rögzítése
Szigetelések rögzítése;
Hőszigetelő táblák pontszerű mechanikai rögzítése,
alulról hűlő födém alsó felületén,
beton aljzatszerkezethez,
műanyag vagy fém beütőszeges műanyag beütődübelekkel
MASTERPLAST Thermomaster D-PLUS 10/200 mm, műanyag beütőszeges tárcsás dübel, Cikkszám: 0115-10200250
</t>
  </si>
  <si>
    <t xml:space="preserve">MVH kód: 48-005-0530096
Kód: 48-005-001.1.1.1.1-0413081
Verzió:2016-1
Szakipari munkák
Szigetelés
Csapadékvíz-szigetelések
Csapadékvíz elleni szigetelés;
Bitumenes lemez szigetelés aljzatának kellősítése,
egy rétegben,
vízszintes felületen,
oldószeres hideg bitumenmázzal (száraz felületen)
EUROSZIG VIABIT PRIMER oldószeres bitumenmáz
</t>
  </si>
  <si>
    <t xml:space="preserve">MVH kód: 48-005-0531111
Kód: 48-005-001.4.2.2-0413401
Verzió:2016-1
Szakipari munkák
Szigetelés
Csapadékvíz-szigetelések
Csapadékvíz elleni szigetelés;
Vízszintes felületen,
egy rétegben, minimum 4,0 mm vastag poliészterfátyol hordozójú, kiemelkedő műszaki tulajdonságú,egyrétegű alkalmazásra minősített,
plasztomerbitumenes (APP modifikált) lemezzel,az aljzathoz teljes felületű olvasztásos ragasztással,átlapolások teljes felületű hegesztésével
EUROSZIG COMPACT PLUS 5,2 MM MINERAL APP/SBS poliészter, palaörlemény
</t>
  </si>
  <si>
    <t xml:space="preserve">MVH kód: 48-005-0531692
Kód: 48-005-001.6.1.2.3-0413366
Verzió:2016-1
Szakipari munkák
Szigetelés
Csapadékvíz-szigetelések
Csapadékvíz elleni szigetelés;
Alsó réteg szigetelés készítése,egy réteg bitumenes lemezzel,
vízszintes felületen,
minimum 3,0 mm vastag
plasztomerbitumenes (APP modifikált) lemezzel,az aljzathoz foltonként vagy sávokban olvasztásos ragasztással,az átlapolásoknál teljes felületű hegesztéssel fektetve
EUROSZIG BREIGLAS VV 4 MM T üvegfátyol hordozórétegű, 4 mm névleges vastagságú plasztomerbitumenes (APP modifikált) lemez
</t>
  </si>
  <si>
    <t xml:space="preserve">MVH kód: 48-005-0531370
Kód: 48-005-001.5.2.2-0413410
Verzió:2016-1
Szakipari munkák
Szigetelés
Csapadékvíz-szigetelések
Csapadékvíz elleni szigetelés;
Függőleges felületen (épületlábazaton vagy attikafalon),
egy rétegben, minimum 4,0 mm vastag poliészterfátyol hordozójú, kiemelkedő műszaki tulajdonságú,egyrétegű alkalmazásra minősített,
plasztomerbitumenes (APP modifikált) lemezzel,az aljzathoz teljes felületű olvasztásos ragasztással,átlapolások teljes felületű hegesztésével
EUROSZIG VIAPOL POLYEXTRA 5 KG MIN. APP poliészter, palaőrlemény
</t>
  </si>
  <si>
    <t xml:space="preserve">MVH kód: 48-005-0532140
Kód: 48-005-001.6.2.2.3-0413369
Verzió:2016-1
Szakipari munkák
Szigetelés
Csapadékvíz-szigetelések
Csapadékvíz elleni szigetelés;
Alsó réteg szigetelés készítése,egy réteg bitumenes lemezzel,
függőleges felületen (épületlábazaton vagy attikafalon),
minimum 4,0 mm vastag
plasztomerbitumenes (APP modifikált) lemezzel,az aljzathoz teljes felületű olvasztásos ragasztással,az átlapolásoknál teljes felületű hegesztéssel fektetve
EUROSZIG VIAPOL POLYEXTRA 4 MM T poliészterfátyol hordozórétegű, 4 mm névleges vastagságú plasztomerbitumenes (APP modifikált) lemez
</t>
  </si>
  <si>
    <t xml:space="preserve">MVH kód: 48-005-0538702
Kód: 48-005-001.66.2-0613276
Verzió:2016-1
Szakipari munkák
Szigetelés
Csapadékvíz-szigetelések
Csapadékvíz elleni szigetelés;
Tetőszigetelés rétegeinek leterhelése(ragasztásos vagy mechanikai rögzítések külön tételcsoportban),
beton járólapokkal, teljes felületen kiosztva
LEIER beton járdalap, 40/40/5 cm
</t>
  </si>
  <si>
    <t xml:space="preserve">MVH kód: 48-005-0539135
Kód: 48-005-001.71.4-0413469
Verzió:2016-1
Szakipari munkák
Szigetelés
Csapadékvíz-szigetelések
Csapadékvíz elleni szigetelés;
Egytagú tetőösszefolyó vagy oldalkifolyó beépítése,csapadékvíz elleni szigeteléshezvízhatlanul csatlakoztatva,
termoplasztikus műanyag oldalkifolyó beépítésebitumenes lemez vagy EPDM szigetelésű tetőben
EUROSZIG ITALPROFILI ART. 39.2 termoplasztikus műanyag oldalkifolyó 100x100/500 mm
</t>
  </si>
  <si>
    <t xml:space="preserve">MVH kód: 48-005-0539702
Kód: 48-005-001.83.1-0413483
Verzió:2016-1
Szakipari munkák
Szigetelés
Csapadékvíz-szigetelések
Csapadékvíz elleni szigetelés;
Páraszellőző elhelyezése,
termoplasztikus műanyag páraszellőző beépítésebitumenes lemez szigetelésű tetőben,csapadékvíz elleni szigeteléshez vízhatlanul csatlakoztatva
EUROSZIG T Plusz páraszellőző
</t>
  </si>
  <si>
    <t xml:space="preserve">MVH kód: 43-003-0348222
Kód: 43-003-010.1.2.2-0993252
Verzió:2016-1
Szakipari munkák
Bádogozás
Szegélyek és hajlatok
Kétvízorros falfedés,
egyenesvonalú kivitelben,
színes műanyagbevonatú horganyzott acéllemezből,
51-100 cm kiterített szélességig
Kétvízorros fallefedés LINDAB FOP-CO/PE tüzihorganyzott acél + műanyag bevonat, 0,5 mm vtg., standard színben, Ksz: 55 cm
</t>
  </si>
  <si>
    <t>m</t>
  </si>
  <si>
    <t xml:space="preserve">MVH kód: 43-002-0335842
Kód: 43-002-011.2-0144013
Verzió:2016-1
Szakipari munkák
Bádogozás
Csatornák
Lefolyócső szerelése kör keresztmetszettel,bármilyen kiterített szélességgel,
színes műanyagbevonatú horganyzott acéllemezből
LINDAB SRÖR-100 körszelvényű lefolyócső horg.acél + műanyagbevonat,standard színben, Ksz: 33 cm
</t>
  </si>
  <si>
    <t xml:space="preserve">MVH kód: 43-002-0336520
Kód: 43-002-012.2.2-0144212
Verzió:2016-1
Szakipari munkák
Bádogozás
Csatornák
Lefolyócső kiegészítő szerelvények elhelyezése,kör keresztmetszettel, bármilyen kiterített szélességgel,
vízgyűjtő tölcsér, vízgyűjtő üst stb.
színes műanyagbevonatú horganyzott acéllemezből
LINDAB VATK-100 vízgyűjtő tölcsér lefolyócsőhöz, standard színben, Ksz: 33 cm
</t>
  </si>
  <si>
    <t xml:space="preserve">MVH kód: 21-011-0016813
Kód: 21-011-011.8
Verzió:2016-1
Verzió: 2016-1
Alépítményi munkák
Irtás, föld- és sziklamunka
Kiegészítő tevékenységek
Építési törmelék konténeres elszállítása, lerakása,lerakóhelyi díjjal,
12,0 mł-es konténerbe
</t>
  </si>
  <si>
    <t>Nettó</t>
  </si>
  <si>
    <t xml:space="preserve">MVH kód: 15-012-0012522
Kód: 15-012-009.2
Verzió:2016-1
Keverékek és ideiglenes segédszerkezetek
Zsaluzás és állványozás
Könnyű állványszerkezetek
Homlokzati csőállvány állítása állványcsőből kémény falazásához mintmunkaállvány, szintenkénti pallóterítéssel, korláttal, lábdeszkával, kétlábas,konzolos, a szükséges csőkiváltásokkal, 0,90-1,20 m padlószélességgel,munkapadló távolság 2,00 m, 2,00 kN/m˛ terhelhetőséggel, állványépítésMSZ és alkalmazástechnikai kézikönyv szerint,
6,01-12,00 m munkapadló magasság között
</t>
  </si>
  <si>
    <t xml:space="preserve">MVH kód: 44-000-0355513
Kód: 44-000-001.1
Verzió:2016-1
Szakipari munkák
Asztalosszerkezetek elhelyezése
Bontások
Fa nyílászáró szerkezetek bontása, ajtó, ablak vagy kapu,
2,00 m2-ig
</t>
  </si>
  <si>
    <t xml:space="preserve">MVH kód: 45-000-0376444
Kód: 45-000-002.1
Verzió:2016-1
Szakipari munkák
Lakatos-szerkezetek elhelyezése
Bontások
Rácsok, korlátok, kerítések bontása,
idomacél rács vagy korlát
</t>
  </si>
  <si>
    <t xml:space="preserve">MVH kód: 36-090-0130042
Kód: 36-090-001.2.2-0550090
Verzió:2016-1
Építőmesteri munkák
Vakolás és rabicolás
Javítási és pótlási munkák
Vakolatjavítás
homlokzaton, a meglazult, sérült vakolat előzetesleverésével, durva, sima kivitelben,
hiánypótlás 5-25% között
CS I-W1 (Hvh10-mc) kültéri, vakoló cementes mészhabarcs mészpéppel
</t>
  </si>
  <si>
    <t xml:space="preserve">MVH kód: 45-004-0391491
Kód: 45-004-001-0180302
Verzió:2016-1
Szakipari munkák
Lakatos-szerkezetek elhelyezése
Korlátok, rácsok, kerítések elhelyezése
Acél, alumínium erkély-, folyosó- és mellvédkorlátelhelyezése, fészekbe vagy kőcsavaros rögzítéssel
Acélcső korlát, 51 mm átmérőjű kézfogóval, alatta 5 sor 18 mm átmérőjű osztással, 2x-i Tiszakor alapmázolás
</t>
  </si>
  <si>
    <t xml:space="preserve">MVH kód: 43-000-0330790
Kód: 43-000-007
Verzió:2016-1
Szakipari munkák
Bádogozás
Bontási munkák
Szegélyek, párkány könyöklő bontása,100 cm kiterített szélességig
</t>
  </si>
  <si>
    <t xml:space="preserve">MVH kód: 48-010-2635254
Kód: 48-010-001.1.2.2-0414620
Verzió:2016-1
Szakipari munkák
Szigetelés
Homlokzati hőszigetelőrendszerek
Homlokzati hőszigetelés, üvegszövetháló-erősítéssel,(mechanikai rögzítés, felületi zárás valamint kiegészítő profilokkülön tételben szerepelnek),
egyenes él-képzésű, normál homlokzati EPS hőszigetelő lapokkal,
ragasztóporból képzett ragasztóba,
tagolt sík, függőleges falon
LB-Knauf polisztirol hőszigetelő lemez 15 cm, Csz: 831650
</t>
  </si>
  <si>
    <t xml:space="preserve">MVH kód: 48-007-0562211
Kód: 48-007-021.21.1-0115054
Verzió:2016-1
Szakipari munkák
Szigetelés
Hőszigetelések
Külső fal;
Hőszigetelések épületlábazaton, attikafalon foltonként ragasztva vagy megtámasztva(rögzítés külön tételben), egy rétegben,
extrudált polisztirolhab lemezzel
LB-Knauf extrudált polisztirolhab lemez, 1250 x 600 x 140 mm
</t>
  </si>
  <si>
    <t xml:space="preserve">MVH kód: 36-011-0124622
Kód: 36-011-006-0190211
Verzió:2016-1
Építőmesteri munkák
Vakolás és rabicolás
Rabicok készítése
Üvegszövet háló elhelyezése, függőleges, vízszintes, ferde vagy íves felületen
LB-Knauf üvegszövet 160 g/m2, Csz: 832010
</t>
  </si>
  <si>
    <t>MVH kód: 36-011-0124726
Kód: 36-011-007-0391241
Verzió:2016-1
Építőmesteri munkák
Vakolás és rabicolás
Rabicok készítése
Üvegszövet háló beágyazása, függőleges, vízszintes, ferde vagy íves felületen
LB-Knauf ragasztótapasz polisztirol hőszigetelő tábla ragasztásához
Referencia ár: 1254 Ft/m2
   Anyag ár: 588 Ft/m2
   Gépköltség: 0 Ft/m2
   Rezsióradíj: 2220 Ft/óra</t>
  </si>
  <si>
    <t xml:space="preserve">MVH kód: 36-051-0127525
Kód: 36-051-006.1.1-0191704
Verzió:2016-1
Építőmesteri munkák
Vakolás és rabicolás
Vakolóprofil rendszerek
Kültéri vakolóprofilok elhelyezése,
hőszigetelő vakolathoz,horganyzott acélból,20 - 80 mm vakolatvastagsághoz,
kávákhoz, élekhez
PROTEKTOR kültéri vakolóprofil kávához, élekhez 60 mm hőszigetelő vakolathoz, horganyzott acél, Cikkszám: 1066
</t>
  </si>
  <si>
    <t xml:space="preserve">MVH kód: 36-051-0127595
Kód: 36-051-006.1.3-0191724
Verzió:2016-1
Építőmesteri munkák
Vakolás és rabicolás
Vakolóprofil rendszerek
Kültéri vakolóprofilok elhelyezése,
hőszigetelő vakolathoz,horganyzott acélból,20 - 80 mm vakolatvastagsághoz,
lábazati profilok
PROTEKTOR kültéri lábazati profil 60 mm hőszigetelő vakolathoz, horganyzott acél, Cikkszám: 1266
</t>
  </si>
  <si>
    <t xml:space="preserve">MVH kód: 36-002-0112182
Kód: 36-002-004-0414509
Verzió:2016-1
Építőmesteri munkák
Vakolás és rabicolás
Előkészítő munkák, alapozók, előfröcskölők, gúzrétegek, külső-belső vakolatokhoz
Vékonyvakolat alapozók felhordása, kézi erővel
LB-Knauf vakolatalapozó, Csz: 854315
</t>
  </si>
  <si>
    <t xml:space="preserve">MVH kód: 36-005-0121561
Kód: 36-005-021.2.6.2-0412623
Verzió:2016-1
Építőmesteri munkák
Vakolás és rabicolás
Homlokzatvakolatok, előkevert gyári szárazhabarcsból
Vékonyvakolatok, színvakolatok felhordásaalapozott, előkészített felületre,
vödrös kiszerelésű anyagból,
szilikon vékonyvakolat készítése, egy rétegben,
1,5-2,5 mm-es szemcsemérettel
LB-Knauf Silcosan D2 dörzsölt vékonyvakolat, 2 mm, III-as színcsoport
</t>
  </si>
  <si>
    <t xml:space="preserve">MVH kód: 36-007-0123281
Kód: 36-007-009.2-0414512
Verzió:2016-1
Építőmesteri munkák
Vakolás és rabicolás
Lábazati vakolatok
Lábazati vakolatok;
díszítő és lábazati műgyantás kötőanyagú vakolatréteg felhordása,kézi erővel, vödrös kiszerelésű anyagból
LB-Knauf Colorol díszítő és lábazati vakolat, 24 féle szín
</t>
  </si>
  <si>
    <t xml:space="preserve">MVH kód: 48-021-3301493
Kód: 48-021-001.51.2.3.1
Verzió:2016-1
Szakipari munkák
Szigetelés
Szigetelések rögzítése
Szigetelések rögzítése;
Hőszigetelő táblák pontszerű mechanikai rögzítése,
homlokzaton,
vázkerámia vagy pórusbeton aljzatszerkezethez,
fém beütődübelekkel
</t>
  </si>
  <si>
    <t>Anyag</t>
  </si>
  <si>
    <t>Díj</t>
  </si>
  <si>
    <t>Anyag összesen</t>
  </si>
  <si>
    <t>Díj összesen</t>
  </si>
  <si>
    <t>Aj-01 285/300 Műanyag kültéri nyílászárók elhelyezése előre kihagyott falnyílásba, hőszigetelt, fokozott légzárású bejárati ajtó, 7 kamrás   U=1,0W/m2K</t>
  </si>
  <si>
    <t>Aj-02 90/270 Műanyag kültéri nyílászárók elhelyezése előre kihagyott falnyílásba, hőszigetelt, fokozott légzárású bejárati ajtó, 7 kamrás   U=1,0W/m2K</t>
  </si>
  <si>
    <t>Aj-03 90/295 Műanyag kültéri nyílászárók elhelyezése előre kihagyott falnyílásba, hőszigetelt, fokozott légzárású bejárati ajtó, 7 kamrás   U=1,0W/m2K</t>
  </si>
  <si>
    <t>Aj-04 285/300 Műanyag kültéri nyílászárók elhelyezése előre kihagyott falnyílásba, hőszigetelt, fokozott légzárású bejárati ajtó, 7 kamrás   U=1,0W/m2K</t>
  </si>
  <si>
    <t>Ab-01 173/200 Műanyag kültéri nyílászárók, hőszigetelt, fokozott légzárású ablak elhelyezése előre kihagyott falnyílásba, 7 kamrás   U=1,0W/m2K</t>
  </si>
  <si>
    <t>Ab-02 180/200 Műanyag kültéri nyílászárók, hőszigetelt, fokozott légzárású ablak elhelyezése előre kihagyott falnyílásba, 7 kamrás   U=1,0W/m2K</t>
  </si>
  <si>
    <t>Ab-03 90/167 Műanyag kültéri nyílászárók, hőszigetelt, fokozott légzárású ablak elhelyezése előre kihagyott falnyílásba, 7 kamrás   U=1,0W/m2K</t>
  </si>
  <si>
    <t>Ab-04 90/60 Műanyag kültéri nyílászárók, hőszigetelt, fokozott légzárású ablak elhelyezése előre kihagyott falnyílásba, 7 kamrás   U=1,0W/m2K</t>
  </si>
  <si>
    <t>Ab-05 90/166 Műanyag kültéri nyílászárók, hőszigetelt, fokozott légzárású ablak elhelyezése előre kihagyott falnyílásba, 7 kamrás   U=1,0W/m2K</t>
  </si>
  <si>
    <t>Ab-06 90/241 Műanyag kültéri nyílászárók, hőszigetelt, fokozott légzárású ablak elhelyezése előre kihagyott falnyílásba, 7 kamrás   U=1,0W/m2K</t>
  </si>
  <si>
    <t>Ab-07 173/150 Műanyag kültéri nyílászárók, hőszigetelt, fokozott légzárású ablak elhelyezése előre kihagyott falnyílásba, 7 kamrás   U=1,0W/m2K</t>
  </si>
  <si>
    <t>Ab-08 180/150 Műanyag kültéri nyílászárók, hőszigetelt, fokozott légzárású ablak elhelyezése előre kihagyott falnyílásba, 7 kamrás   U=1,0W/m2K</t>
  </si>
  <si>
    <t>Ab-09 90/60 Műanyag kültéri nyílászárók, hőszigetelt, fokozott légzárású ablak elhelyezése előre kihagyott falnyílásba, 7 kamrás   U=1,0W/m2K</t>
  </si>
  <si>
    <t>Ab-10 165/200 Műanyag kültéri nyílászárók, hőszigetelt, fokozott légzárású ablak elhelyezése előre kihagyott falnyílásba, 7 kamrás   U=1,0W/m2K</t>
  </si>
  <si>
    <t>Ab-11 90/200 Műanyag kültéri nyílászárók, hőszigetelt, fokozott légzárású ablak elhelyezése előre kihagyott falnyílásba, 7 kamrás   U=1,0W/m2K</t>
  </si>
  <si>
    <t xml:space="preserve">Megjegyzés: </t>
  </si>
  <si>
    <t>Mindegyik ablak külső-belső párkánnyal szerelve!</t>
  </si>
  <si>
    <t xml:space="preserve">MVH kód: 21-003-0014722
Kód: 21-003-005.1.1.3
Verzió:2016-1
Alépítményi munkák
Irtás, föld- és sziklamunka
Munkagödör és munkaárok készítése
Munkaárok földkiemelése közművesített területen,kézi erővel,
bármely konzisztenciájú talajban, dúcolás nélkül,
2,0 m˛ szelvényig,
IV. talajosztály
</t>
  </si>
  <si>
    <t>m3</t>
  </si>
  <si>
    <t xml:space="preserve">MVH kód: 23-003-0024306
Kód: 23-003-003-0112210
Verzió:2016-1
Alépítményi munkák
Síkalapozás
Beton- és vasbetonalapok
Vasbeton sáv-, talp-, lemez- vagy gerendaalapkészítésehelyszínen kevert.....minőségű betonból
C12/15 - X0b(H) képlékeny kavicsbeton keverék CEM 32,5 pc. Dçmax = 16 mm, m = 6,5 finomsági modulussal
</t>
  </si>
  <si>
    <t xml:space="preserve">MVH kód: 31-001-1236891
Kód: 31-001-001.2.2-0221002
Verzió:2016-1
Építőmesteri munkák
Helyszíni beton és vasbeton munkák
Betonacél-szerelés
Betonacél helyszíni szerelése függőleges vagy vízszintes tartószerkezetbe,
bordás betonacélból,
12-20 mm átmérő között
FERALPI bordás betonacél, 6 m-es szálban, Bst500S 12 mm
</t>
  </si>
  <si>
    <t>t</t>
  </si>
  <si>
    <t xml:space="preserve">MVH kód: 33-001-0089815
Kód: 33-001-001.3.1.2.1.1-0010102
Verzió:2016-1
Építőmesteri munkák
Falazás és egyéb kőműves munkák
Teherhordó és kitöltő falazatok
Teherhordó és kitöltő falazat készítése,
beton falazóblokk vagy zsaluzóelem termékekből,
150 mm falvastagságban,
150x500x230 mm-es méretű
beton zsaluzóelemből,
kitöltő betonnal, betonacél beépítéssel
Leier ZS 15-ös zsaluzóelem, 150/500/230 mm,C16/20-16/kissé képlékeny kavicsbeton, B 38.24:6 mmátmérőjű betonacél
</t>
  </si>
  <si>
    <t xml:space="preserve">MVH kód: 21-011-2614066
Kód: 21-011-007.2-0120723
Verzió:2016-1
Alépítményi munkák
Irtás, föld- és sziklamunka
Kiegészítő tevékenységek
Feltöltések alap- és lábazati falak közéés alagsori vagy alá nem pincézett földszintipadozatok alá, az anyag szétterítésével,mozgatásával, kézi döngöléssel,
osztályozatlan kavicsból
Természetes szemmegoszlású kavics, THK 0/32 Q-TT, Ártánd
</t>
  </si>
  <si>
    <t xml:space="preserve">MVH kód: 21-008-0016246
Kód: 21-008-002.2.3
Verzió:2016-1
Alépítményi munkák
Irtás, föld- és sziklamunka
Tömörítés
Tömörítés bármely tömörítési osztálybangépi erővel,
kis felületen,
tömörségi fok: 95%
</t>
  </si>
  <si>
    <t xml:space="preserve">MVH kód: 62-003-1262571
Kód: 62-003-008.1-0618313
Verzió:2016-1
Közlekedés építési munkák
Kőburkolat készítése
Burkolatok
Tér- vagy járdaburkolat készítése, betonburkolókőből soros, halszálka, parketta vagykazettás kötésben, homokágyazatba fektetve,
20x10x4, 10x20x6, 10x20x8 cm-es méretű idomkővel
KK KAVICS BETON London 10x20x6 cm, szürke
</t>
  </si>
  <si>
    <t xml:space="preserve">MVH kód: 45-004-0391486
Kód: 45-004-001-0180301
Verzió:2016-1
Szakipari munkák
Lakatos-szerkezetek elhelyezése
Korlátok, rácsok, kerítések elhelyezése
Acél, alumínium erkély-, folyosó- és mellvédkorlátelhelyezése, fészekbe vagy kőcsavaros rögzítéssel
Acélcső korlát, 51 mm átmérőjű kézfogóval, akadálymentes segédlet szerinti kialakítással, porszórt felülettel
</t>
  </si>
  <si>
    <t xml:space="preserve">MVH kód: 31-030-0062434
Kód: 31-030-011.1.1.2-0121110
Verzió:2016-1
Építőmesteri munkák
Helyszíni beton és vasbeton munkák
Közbenső és felületképző szerkezetek készítése
Beton aljzat készítése helyszínen kevert betonból,
kézi továbbítással és bedolgozással,merev aljzatra, tartószerkezetre léccel lehúzva,
kavicsbetonból, C 8/10 - C 16/20kissé képlékeny konzisztenciájú betonból,
6 cm vastagság felett
C16/20 - X0b(H) kissé képlékeny kavicsbeton keverék CEM 42,5 pc. Dçmax = 16 mm, m = 6,4 finomsági modulussal
</t>
  </si>
  <si>
    <t xml:space="preserve">MVH kód: 42-011-1676656
Kód: 42-011-002.2.1.4.1-0314385
Verzió:2016-1
Szakipari munkák
Aljzatkészítés, hideg- és melegburkolatok készítése
Hidegburkolatok aljzatelőkészítése
Padlóburkolat hordozószerkezetének felületelőkészítése
kültérben, hőterhelt felületen
beton alapfelületen
önterülő felületkiegyenlítés készítése
5 mm átlagos rétegvastagságban
MUREXIN kültéri aljzatkiegyenlítő
</t>
  </si>
  <si>
    <t xml:space="preserve">MVH kód: 42-022-0260132
Kód: 42-022-001.2.1.2.1.1-0313116
Verzió:2016-1
Szakipari munkák
Aljzatkészítés, hideg- és melegburkolatok készítése
Padlóburkolatok ragasztóhabarcsba
Padlóburkolat készítése,
kültérben, hőterhelt felületen,
tégla, beton, vakolt alapfelületen,
gres, kőporcelán lappal,
kötésben vagy hálósan, 3-5 mm vtg. ragasztóba rakva, 1-10 mm fugaszéleséggel,
20x20 - 40x40 cm közötti lapmérettel
MAPEI Keraflex flexibilis csemperagasztó, szürke, Ultracolor Plus 100 fugázó, fehér
</t>
  </si>
  <si>
    <t>Ssz.</t>
  </si>
  <si>
    <t>Tétel szövege</t>
  </si>
  <si>
    <t>Menny.</t>
  </si>
  <si>
    <t>Anyag egységár</t>
  </si>
  <si>
    <t>Díj egységre</t>
  </si>
  <si>
    <t>1.</t>
  </si>
  <si>
    <t>BOSCH CONDENS 7000 ZSBR 28-3E kondenzációs gázkazán fűtés oldali bekötése</t>
  </si>
  <si>
    <t>2.</t>
  </si>
  <si>
    <r>
      <t xml:space="preserve">Fűtési csővezeték kiépítése STEELPRES csőbőből és idomokból </t>
    </r>
    <r>
      <rPr>
        <sz val="10"/>
        <rFont val="Symbol"/>
        <family val="1"/>
        <charset val="2"/>
      </rPr>
      <t>F</t>
    </r>
    <r>
      <rPr>
        <sz val="10"/>
        <rFont val="Times New Roman"/>
        <family val="1"/>
        <charset val="238"/>
      </rPr>
      <t xml:space="preserve"> 28-as cső és idomok</t>
    </r>
  </si>
  <si>
    <t>fm</t>
  </si>
  <si>
    <t>3.</t>
  </si>
  <si>
    <r>
      <t xml:space="preserve">Fűtési csővezeték kiépítése STEELPRES csőbőből és idomokból </t>
    </r>
    <r>
      <rPr>
        <sz val="10"/>
        <rFont val="Symbol"/>
        <family val="1"/>
        <charset val="2"/>
      </rPr>
      <t>F</t>
    </r>
    <r>
      <rPr>
        <sz val="10"/>
        <rFont val="Times New Roman"/>
        <family val="1"/>
        <charset val="238"/>
      </rPr>
      <t xml:space="preserve"> 22-as cső és idomok</t>
    </r>
  </si>
  <si>
    <t>4.</t>
  </si>
  <si>
    <r>
      <t xml:space="preserve">Fűtési csővezeték kiépítése STEELPRES csőbőből és idomokból </t>
    </r>
    <r>
      <rPr>
        <sz val="10"/>
        <rFont val="Symbol"/>
        <family val="1"/>
        <charset val="2"/>
      </rPr>
      <t>F</t>
    </r>
    <r>
      <rPr>
        <sz val="10"/>
        <rFont val="Times New Roman"/>
        <family val="1"/>
        <charset val="238"/>
      </rPr>
      <t xml:space="preserve"> 18-as cső és idomok</t>
    </r>
  </si>
  <si>
    <t>5.</t>
  </si>
  <si>
    <t>Termosztatikus radiátor szelepek és radiátor torlók beépítése az újonnan szerelendő lapradiátorokra.</t>
  </si>
  <si>
    <t>klt.</t>
  </si>
  <si>
    <t>6.</t>
  </si>
  <si>
    <t>Radiátorok beépítése DUNATERM 33 600/1600</t>
  </si>
  <si>
    <t>Radiátorok beépítése DUNATERM 33 600/1000</t>
  </si>
  <si>
    <t>Radiátorok beépítése DUNATERM 33 600/700</t>
  </si>
  <si>
    <t>7.</t>
  </si>
  <si>
    <t xml:space="preserve">Vezérlés, elektromos szerelés, </t>
  </si>
  <si>
    <t>8.</t>
  </si>
  <si>
    <t>Műszaki átadás, átvétel lebonyolítása, fűtési rendszer beszabályozása</t>
  </si>
  <si>
    <t>Munkanem összesen:</t>
  </si>
  <si>
    <t>Meglévő gázkazán és gázvezetékek lebontása a terven feltüntetett tervezési határig.</t>
  </si>
  <si>
    <t>BOSCH CONDENS 7000 ZSBR 28-3E kondenzációs gázkazán beépítése</t>
  </si>
  <si>
    <r>
      <t>F</t>
    </r>
    <r>
      <rPr>
        <sz val="10"/>
        <rFont val="Times New Roman"/>
        <family val="1"/>
        <charset val="238"/>
      </rPr>
      <t>80/125 füstgázelvezető szett beépítése, vízszintes kivezetéssel.</t>
    </r>
  </si>
  <si>
    <t>Gázvezeték szerelés (idomokkal, rögzítéssel) 1"</t>
  </si>
  <si>
    <t>Gázvezeték szerelés (idomokkal, rögzítéssel) 3/4"</t>
  </si>
  <si>
    <t>Gömbcsap (gáz) beépítése 3/4" B-B</t>
  </si>
  <si>
    <t>Flexibilis gáz bordáscső 3/4" - 3/4"                                                                             KB 50-100</t>
  </si>
  <si>
    <t xml:space="preserve">Egyéb szerelvények, idomok </t>
  </si>
  <si>
    <t>9.</t>
  </si>
  <si>
    <t>Műszaki átadás-átvétel lebonyolítása a Gázszolgáltató műszaki ellenőrének a jelenlétében</t>
  </si>
  <si>
    <t>10.</t>
  </si>
  <si>
    <t>Gázóra le-fel szerelés költsége az átalakítás miatt</t>
  </si>
  <si>
    <t>11.</t>
  </si>
  <si>
    <t>Érintésvédelem EPH kialakítása, jegyzőkönyvezése</t>
  </si>
  <si>
    <t>12.</t>
  </si>
  <si>
    <t>Gázkészülék szakszervíz általi beüzemelése</t>
  </si>
  <si>
    <t>Kioto Solar 250 P napelem</t>
  </si>
  <si>
    <t>Inverter FRONIUS Symo 6.0-3-M</t>
  </si>
  <si>
    <t>Ferdetetős tartókonzol</t>
  </si>
  <si>
    <t>DC oldali csatlakozók</t>
  </si>
  <si>
    <t>Szolár kábel 4 mm2</t>
  </si>
  <si>
    <t>AC oldali szerelvények 1 fázis</t>
  </si>
  <si>
    <t>Tervezés, kivitelezés</t>
  </si>
  <si>
    <t>A tervezett napelemes rendszer teljesítménye: 6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</si>
</sst>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Ft-40E];\-#,##0\ [$Ft-40E]"/>
    <numFmt numFmtId="165" formatCode="_-* #,##0.00\ _H_U_F_-;\-* #,##0.00\ _H_U_F_-;_-* \-??\ _H_U_F_-;_-@_-"/>
    <numFmt numFmtId="166" formatCode="_-* #,##0\ _H_U_F_-;\-* #,##0\ _H_U_F_-;_-* \-??\ _H_U_F_-;_-@_-"/>
  </numFmts>
  <fonts count="11" x14ac:knownFonts="1">
    <font>
      <sz val="12"/>
      <color indexed="8"/>
      <name val="Calibri"/>
      <family val="2"/>
      <charset val="238"/>
    </font>
    <font>
      <sz val="11"/>
      <color indexed="8"/>
      <name val="Calibri"/>
      <family val="2"/>
      <charset val="238"/>
    </font>
    <font>
      <sz val="10"/>
      <color indexed="8"/>
      <name val="Times New Roman"/>
      <family val="1"/>
      <charset val="1"/>
    </font>
    <font>
      <b/>
      <sz val="10"/>
      <color indexed="8"/>
      <name val="Times New Roman"/>
      <family val="1"/>
      <charset val="1"/>
    </font>
    <font>
      <b/>
      <sz val="10"/>
      <name val="Times New Roman"/>
      <family val="1"/>
      <charset val="1"/>
    </font>
    <font>
      <sz val="12"/>
      <name val="Times New Roman"/>
      <family val="1"/>
      <charset val="238"/>
    </font>
    <font>
      <sz val="10"/>
      <name val="Times New Roman"/>
      <family val="1"/>
      <charset val="238"/>
    </font>
    <font>
      <sz val="10"/>
      <name val="Times New Roman"/>
      <family val="1"/>
      <charset val="1"/>
    </font>
    <font>
      <sz val="10"/>
      <color indexed="8"/>
      <name val="Arial"/>
      <family val="2"/>
      <charset val="238"/>
    </font>
    <font>
      <sz val="10"/>
      <name val="Symbol"/>
      <family val="1"/>
      <charset val="2"/>
    </font>
    <font>
      <sz val="12"/>
      <color indexed="8"/>
      <name val="Calibri"/>
      <family val="2"/>
      <charset val="238"/>
    </font>
  </fonts>
  <fills count="2">
    <fill>
      <patternFill patternType="none"/>
    </fill>
    <fill>
      <patternFill patternType="gray125"/>
    </fill>
  </fills>
  <borders count="15">
    <border>
      <left/>
      <right/>
      <top/>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medium">
        <color indexed="8"/>
      </top>
      <bottom/>
      <diagonal/>
    </border>
    <border>
      <left style="thin">
        <color indexed="8"/>
      </left>
      <right style="thin">
        <color indexed="8"/>
      </right>
      <top style="hair">
        <color indexed="8"/>
      </top>
      <bottom/>
      <diagonal/>
    </border>
    <border>
      <left style="thin">
        <color indexed="8"/>
      </left>
      <right style="thin">
        <color indexed="8"/>
      </right>
      <top style="medium">
        <color indexed="8"/>
      </top>
      <bottom style="hair">
        <color indexed="8"/>
      </bottom>
      <diagonal/>
    </border>
    <border>
      <left/>
      <right/>
      <top/>
      <bottom style="double">
        <color indexed="8"/>
      </bottom>
      <diagonal/>
    </border>
  </borders>
  <cellStyleXfs count="3">
    <xf numFmtId="0" fontId="0" fillId="0" borderId="0"/>
    <xf numFmtId="165" fontId="10" fillId="0" borderId="0" applyFill="0" applyBorder="0" applyAlignment="0" applyProtection="0"/>
    <xf numFmtId="0" fontId="1" fillId="0" borderId="0"/>
  </cellStyleXfs>
  <cellXfs count="82">
    <xf numFmtId="0" fontId="0" fillId="0" borderId="0" xfId="0"/>
    <xf numFmtId="0" fontId="2" fillId="0" borderId="0" xfId="0" applyFont="1"/>
    <xf numFmtId="0" fontId="2" fillId="0" borderId="0" xfId="0" applyFont="1" applyBorder="1" applyAlignment="1">
      <alignment horizontal="left" wrapText="1"/>
    </xf>
    <xf numFmtId="0" fontId="4" fillId="0" borderId="1" xfId="0" applyFont="1" applyBorder="1" applyAlignment="1">
      <alignment horizontal="center"/>
    </xf>
    <xf numFmtId="0" fontId="5" fillId="0" borderId="0" xfId="0" applyFont="1" applyBorder="1"/>
    <xf numFmtId="0" fontId="6" fillId="0" borderId="0" xfId="0" applyFont="1"/>
    <xf numFmtId="0" fontId="5" fillId="0" borderId="0" xfId="0" applyFont="1"/>
    <xf numFmtId="0" fontId="7" fillId="0" borderId="0" xfId="0" applyFont="1" applyBorder="1"/>
    <xf numFmtId="164" fontId="4" fillId="0" borderId="0" xfId="0" applyNumberFormat="1" applyFont="1" applyBorder="1"/>
    <xf numFmtId="164" fontId="7" fillId="0" borderId="0" xfId="0" applyNumberFormat="1" applyFont="1" applyBorder="1"/>
    <xf numFmtId="9" fontId="2" fillId="0" borderId="0" xfId="0" applyNumberFormat="1" applyFont="1"/>
    <xf numFmtId="166" fontId="0" fillId="0" borderId="0" xfId="1" applyNumberFormat="1" applyFont="1" applyFill="1" applyBorder="1" applyAlignment="1" applyProtection="1"/>
    <xf numFmtId="166" fontId="0" fillId="0" borderId="0" xfId="0" applyNumberFormat="1"/>
    <xf numFmtId="0" fontId="2" fillId="0" borderId="0" xfId="0" applyFont="1" applyAlignment="1">
      <alignment horizontal="center"/>
    </xf>
    <xf numFmtId="0" fontId="2" fillId="0" borderId="2" xfId="0" applyFont="1" applyBorder="1"/>
    <xf numFmtId="0" fontId="3" fillId="0" borderId="2" xfId="0" applyFont="1" applyBorder="1"/>
    <xf numFmtId="0" fontId="4" fillId="0" borderId="2" xfId="0" applyFont="1" applyBorder="1" applyAlignment="1">
      <alignment horizontal="center"/>
    </xf>
    <xf numFmtId="0" fontId="3" fillId="0" borderId="2" xfId="0" applyFont="1" applyBorder="1" applyAlignment="1">
      <alignment horizontal="center"/>
    </xf>
    <xf numFmtId="164" fontId="2" fillId="0" borderId="2" xfId="0" applyNumberFormat="1" applyFont="1" applyBorder="1"/>
    <xf numFmtId="164" fontId="7" fillId="0" borderId="2" xfId="0" applyNumberFormat="1" applyFont="1" applyFill="1" applyBorder="1"/>
    <xf numFmtId="164" fontId="3" fillId="0" borderId="2" xfId="0" applyNumberFormat="1" applyFont="1" applyBorder="1"/>
    <xf numFmtId="0" fontId="8" fillId="0" borderId="0" xfId="0" applyFont="1"/>
    <xf numFmtId="0" fontId="3" fillId="0" borderId="2" xfId="0" applyFont="1" applyBorder="1" applyAlignment="1">
      <alignment horizontal="center" wrapText="1"/>
    </xf>
    <xf numFmtId="0" fontId="8" fillId="0" borderId="0" xfId="0" applyFont="1" applyAlignment="1">
      <alignment wrapText="1"/>
    </xf>
    <xf numFmtId="0" fontId="2" fillId="0" borderId="2" xfId="0" applyFont="1" applyFill="1" applyBorder="1" applyAlignment="1">
      <alignment wrapText="1"/>
    </xf>
    <xf numFmtId="2" fontId="2" fillId="0" borderId="2" xfId="0" applyNumberFormat="1" applyFont="1" applyFill="1" applyBorder="1"/>
    <xf numFmtId="0" fontId="2" fillId="0" borderId="2" xfId="0" applyFont="1" applyFill="1" applyBorder="1"/>
    <xf numFmtId="164" fontId="2" fillId="0" borderId="2" xfId="0" applyNumberFormat="1" applyFont="1" applyFill="1" applyBorder="1"/>
    <xf numFmtId="0" fontId="8" fillId="0" borderId="0" xfId="0" applyFont="1" applyFill="1"/>
    <xf numFmtId="0" fontId="3" fillId="0" borderId="3" xfId="0" applyFont="1" applyBorder="1"/>
    <xf numFmtId="0" fontId="3" fillId="0" borderId="4" xfId="0" applyFont="1" applyBorder="1"/>
    <xf numFmtId="164" fontId="3" fillId="0" borderId="4" xfId="0" applyNumberFormat="1" applyFont="1" applyBorder="1"/>
    <xf numFmtId="164" fontId="3" fillId="0" borderId="5" xfId="0" applyNumberFormat="1" applyFont="1" applyBorder="1"/>
    <xf numFmtId="0" fontId="2" fillId="0" borderId="0" xfId="0" applyFont="1" applyBorder="1" applyAlignment="1">
      <alignment horizontal="center" wrapText="1"/>
    </xf>
    <xf numFmtId="164" fontId="2" fillId="0" borderId="0" xfId="0" applyNumberFormat="1" applyFont="1"/>
    <xf numFmtId="0" fontId="0" fillId="0" borderId="0" xfId="0" applyAlignment="1">
      <alignment wrapText="1"/>
    </xf>
    <xf numFmtId="2" fontId="3" fillId="0" borderId="4" xfId="0" applyNumberFormat="1" applyFont="1" applyFill="1" applyBorder="1"/>
    <xf numFmtId="0" fontId="3" fillId="0" borderId="4" xfId="0" applyFont="1" applyFill="1" applyBorder="1"/>
    <xf numFmtId="164" fontId="3" fillId="0" borderId="4" xfId="0" applyNumberFormat="1" applyFont="1" applyFill="1" applyBorder="1"/>
    <xf numFmtId="164" fontId="3" fillId="0" borderId="5" xfId="0" applyNumberFormat="1" applyFont="1" applyFill="1" applyBorder="1"/>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164" fontId="7" fillId="0" borderId="10" xfId="0" applyNumberFormat="1" applyFont="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left" vertical="center" wrapText="1"/>
    </xf>
    <xf numFmtId="164" fontId="7" fillId="0" borderId="2" xfId="0" applyNumberFormat="1" applyFont="1" applyBorder="1" applyAlignment="1">
      <alignment vertical="top" wrapText="1"/>
    </xf>
    <xf numFmtId="0" fontId="7" fillId="0" borderId="2" xfId="0" applyFont="1" applyBorder="1" applyAlignment="1">
      <alignment horizontal="left" vertical="top" wrapText="1"/>
    </xf>
    <xf numFmtId="0" fontId="7" fillId="0" borderId="0" xfId="0" applyFont="1"/>
    <xf numFmtId="0" fontId="7" fillId="0" borderId="11" xfId="0" applyFont="1" applyBorder="1" applyAlignment="1">
      <alignment horizontal="center" vertical="center" wrapText="1"/>
    </xf>
    <xf numFmtId="0" fontId="7" fillId="0" borderId="11" xfId="0" applyFont="1" applyBorder="1" applyAlignment="1">
      <alignment vertical="center" wrapText="1"/>
    </xf>
    <xf numFmtId="164" fontId="7" fillId="0" borderId="11" xfId="0" applyNumberFormat="1" applyFont="1" applyBorder="1" applyAlignment="1">
      <alignment vertical="center" wrapText="1"/>
    </xf>
    <xf numFmtId="0" fontId="7" fillId="0" borderId="12" xfId="0" applyFont="1" applyBorder="1" applyAlignment="1">
      <alignment horizontal="center" vertical="center" wrapText="1"/>
    </xf>
    <xf numFmtId="0" fontId="9" fillId="0" borderId="12" xfId="0" applyFont="1" applyBorder="1" applyAlignment="1">
      <alignment vertical="center" wrapText="1"/>
    </xf>
    <xf numFmtId="164" fontId="7" fillId="0" borderId="12" xfId="0" applyNumberFormat="1" applyFont="1" applyBorder="1" applyAlignment="1">
      <alignment vertical="center" wrapText="1"/>
    </xf>
    <xf numFmtId="0" fontId="7" fillId="0" borderId="9" xfId="0" applyFont="1" applyBorder="1" applyAlignment="1">
      <alignment vertical="center" wrapText="1"/>
    </xf>
    <xf numFmtId="0" fontId="7" fillId="0" borderId="9" xfId="0" applyFont="1" applyBorder="1" applyAlignment="1">
      <alignment horizontal="center" vertical="center" wrapText="1"/>
    </xf>
    <xf numFmtId="164" fontId="7" fillId="0" borderId="9" xfId="0" applyNumberFormat="1" applyFont="1" applyBorder="1" applyAlignment="1">
      <alignment vertical="center" wrapText="1"/>
    </xf>
    <xf numFmtId="0" fontId="7" fillId="0" borderId="0" xfId="0" applyFont="1" applyAlignment="1">
      <alignment horizontal="left" vertical="top" wrapText="1"/>
    </xf>
    <xf numFmtId="0" fontId="7" fillId="0" borderId="13" xfId="0" applyFont="1" applyBorder="1" applyAlignment="1">
      <alignment horizontal="center" vertical="center" wrapText="1"/>
    </xf>
    <xf numFmtId="0" fontId="7" fillId="0" borderId="13" xfId="0" applyFont="1" applyBorder="1" applyAlignment="1">
      <alignment vertical="center" wrapText="1"/>
    </xf>
    <xf numFmtId="164" fontId="7" fillId="0" borderId="13" xfId="0" applyNumberFormat="1" applyFont="1" applyBorder="1" applyAlignment="1">
      <alignment vertical="center" wrapText="1"/>
    </xf>
    <xf numFmtId="0" fontId="0" fillId="0" borderId="2" xfId="0" applyBorder="1"/>
    <xf numFmtId="0" fontId="7" fillId="0" borderId="14" xfId="0" applyFont="1" applyBorder="1" applyAlignment="1">
      <alignment horizontal="center" vertical="center" wrapText="1"/>
    </xf>
    <xf numFmtId="164" fontId="7" fillId="0" borderId="14" xfId="0" applyNumberFormat="1"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Border="1" applyAlignment="1">
      <alignment horizontal="center" vertical="center" wrapText="1"/>
    </xf>
    <xf numFmtId="0" fontId="2" fillId="0" borderId="0" xfId="0" applyFont="1"/>
    <xf numFmtId="0" fontId="2" fillId="0" borderId="0" xfId="0" applyFont="1" applyBorder="1" applyAlignment="1">
      <alignment horizontal="left" wrapText="1"/>
    </xf>
    <xf numFmtId="0" fontId="3" fillId="0" borderId="0" xfId="0" applyFont="1" applyBorder="1" applyAlignment="1">
      <alignment horizontal="left" wrapText="1"/>
    </xf>
    <xf numFmtId="0" fontId="4" fillId="0" borderId="1" xfId="0" applyFont="1" applyBorder="1" applyAlignment="1">
      <alignment horizontal="center"/>
    </xf>
    <xf numFmtId="0" fontId="7" fillId="0" borderId="4" xfId="0" applyFont="1" applyBorder="1" applyAlignment="1">
      <alignment horizontal="center"/>
    </xf>
    <xf numFmtId="164" fontId="4" fillId="0" borderId="4" xfId="0" applyNumberFormat="1" applyFont="1" applyBorder="1" applyAlignment="1">
      <alignment horizontal="center"/>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0" fontId="3" fillId="0" borderId="0" xfId="0" applyFont="1" applyBorder="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164" fontId="4" fillId="0" borderId="2" xfId="0" applyNumberFormat="1" applyFont="1" applyBorder="1" applyAlignment="1">
      <alignment horizontal="center" vertical="top" wrapText="1"/>
    </xf>
  </cellXfs>
  <cellStyles count="3">
    <cellStyle name="Ezres" xfId="1" builtinId="3"/>
    <cellStyle name="Normál" xfId="0" builtinId="0"/>
    <cellStyle name="Normá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tabSelected="1" workbookViewId="0">
      <selection activeCell="A33" sqref="A33"/>
    </sheetView>
  </sheetViews>
  <sheetFormatPr defaultColWidth="10.5" defaultRowHeight="15.75" x14ac:dyDescent="0.25"/>
  <cols>
    <col min="1" max="1" width="10.125" style="1" customWidth="1"/>
    <col min="2" max="2" width="27.5" style="1" customWidth="1"/>
    <col min="3" max="3" width="10.75" style="1" customWidth="1"/>
    <col min="4" max="6" width="8.875" style="1" customWidth="1"/>
    <col min="7" max="7" width="17.75" customWidth="1"/>
    <col min="8" max="8" width="16.25" customWidth="1"/>
    <col min="9" max="9" width="17.75" customWidth="1"/>
    <col min="10" max="254" width="9" customWidth="1"/>
  </cols>
  <sheetData>
    <row r="2" spans="1:7" ht="12.75" customHeight="1" x14ac:dyDescent="0.25">
      <c r="A2" s="71" t="s">
        <v>0</v>
      </c>
      <c r="B2" s="71"/>
      <c r="C2" s="71"/>
      <c r="D2" s="71"/>
      <c r="E2" s="71"/>
      <c r="F2" s="71"/>
    </row>
    <row r="3" spans="1:7" x14ac:dyDescent="0.25">
      <c r="A3" s="2"/>
      <c r="B3" s="2"/>
      <c r="C3" s="2"/>
    </row>
    <row r="4" spans="1:7" ht="12.75" customHeight="1" x14ac:dyDescent="0.25">
      <c r="A4" s="72" t="s">
        <v>1</v>
      </c>
      <c r="B4" s="72"/>
      <c r="C4" s="72"/>
      <c r="D4" s="72"/>
      <c r="E4" s="72"/>
      <c r="F4" s="72"/>
    </row>
    <row r="11" spans="1:7" s="5" customFormat="1" x14ac:dyDescent="0.25">
      <c r="A11" s="3" t="s">
        <v>2</v>
      </c>
      <c r="B11" s="3"/>
      <c r="C11" s="3"/>
      <c r="D11" s="73" t="s">
        <v>3</v>
      </c>
      <c r="E11" s="73"/>
      <c r="F11" s="73"/>
      <c r="G11" s="4"/>
    </row>
    <row r="12" spans="1:7" s="5" customFormat="1" x14ac:dyDescent="0.25">
      <c r="A12" s="74" t="s">
        <v>4</v>
      </c>
      <c r="B12" s="74"/>
      <c r="C12" s="74"/>
      <c r="D12" s="75">
        <f>Összesítő!C12</f>
        <v>0</v>
      </c>
      <c r="E12" s="75"/>
      <c r="F12" s="75"/>
      <c r="G12" s="6"/>
    </row>
    <row r="13" spans="1:7" s="5" customFormat="1" x14ac:dyDescent="0.25">
      <c r="A13" s="7"/>
      <c r="B13" s="7"/>
      <c r="C13" s="7"/>
      <c r="D13" s="8"/>
      <c r="E13" s="9"/>
      <c r="F13" s="8"/>
      <c r="G13" s="4"/>
    </row>
    <row r="14" spans="1:7" s="5" customFormat="1" ht="12.75" customHeight="1" x14ac:dyDescent="0.25">
      <c r="A14" s="76" t="s">
        <v>5</v>
      </c>
      <c r="B14" s="76"/>
      <c r="C14" s="76"/>
      <c r="D14" s="77">
        <f>Összesítő!C12</f>
        <v>0</v>
      </c>
      <c r="E14" s="77"/>
      <c r="F14" s="77"/>
      <c r="G14" s="4"/>
    </row>
    <row r="15" spans="1:7" s="5" customFormat="1" ht="12.75" customHeight="1" x14ac:dyDescent="0.25">
      <c r="A15" s="66" t="s">
        <v>6</v>
      </c>
      <c r="B15" s="66"/>
      <c r="C15" s="66"/>
      <c r="D15" s="67">
        <f>D14*0.27</f>
        <v>0</v>
      </c>
      <c r="E15" s="67"/>
      <c r="F15" s="67"/>
      <c r="G15" s="6"/>
    </row>
    <row r="16" spans="1:7" s="5" customFormat="1" ht="12.75" customHeight="1" x14ac:dyDescent="0.25">
      <c r="A16" s="68" t="s">
        <v>7</v>
      </c>
      <c r="B16" s="68"/>
      <c r="C16" s="68"/>
      <c r="D16" s="69">
        <f>D14+D15</f>
        <v>0</v>
      </c>
      <c r="E16" s="69"/>
      <c r="F16" s="69"/>
      <c r="G16" s="6"/>
    </row>
    <row r="17" spans="1:9" x14ac:dyDescent="0.25">
      <c r="F17" s="10"/>
      <c r="G17" s="11"/>
      <c r="I17" s="12"/>
    </row>
    <row r="18" spans="1:9" x14ac:dyDescent="0.25">
      <c r="G18" s="11"/>
    </row>
    <row r="19" spans="1:9" x14ac:dyDescent="0.25">
      <c r="G19" s="11"/>
    </row>
    <row r="22" spans="1:9" x14ac:dyDescent="0.25">
      <c r="A22" s="1" t="s">
        <v>8</v>
      </c>
    </row>
    <row r="28" spans="1:9" x14ac:dyDescent="0.25">
      <c r="A28" s="70" t="s">
        <v>9</v>
      </c>
      <c r="B28" s="70"/>
    </row>
  </sheetData>
  <sheetProtection selectLockedCells="1" selectUnlockedCells="1"/>
  <mergeCells count="12">
    <mergeCell ref="A14:C14"/>
    <mergeCell ref="D14:F14"/>
    <mergeCell ref="A15:C15"/>
    <mergeCell ref="D15:F15"/>
    <mergeCell ref="A16:C16"/>
    <mergeCell ref="D16:F16"/>
    <mergeCell ref="A28:B28"/>
    <mergeCell ref="A2:F2"/>
    <mergeCell ref="A4:F4"/>
    <mergeCell ref="D11:F11"/>
    <mergeCell ref="A12:C12"/>
    <mergeCell ref="D12:F12"/>
  </mergeCells>
  <pageMargins left="0.7" right="0.7" top="0.75" bottom="0.75"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SheetLayoutView="85" workbookViewId="0">
      <selection activeCell="C13" sqref="C13"/>
    </sheetView>
  </sheetViews>
  <sheetFormatPr defaultColWidth="10.5" defaultRowHeight="15.75" x14ac:dyDescent="0.25"/>
  <cols>
    <col min="1" max="1" width="5.25" style="1" customWidth="1"/>
    <col min="2" max="2" width="25.75" style="1" customWidth="1"/>
    <col min="3" max="3" width="31.375" style="1" customWidth="1"/>
  </cols>
  <sheetData>
    <row r="1" spans="1:8" x14ac:dyDescent="0.25">
      <c r="B1" s="78" t="s">
        <v>10</v>
      </c>
      <c r="C1" s="78"/>
    </row>
    <row r="2" spans="1:8" x14ac:dyDescent="0.25">
      <c r="B2" s="13"/>
    </row>
    <row r="3" spans="1:8" x14ac:dyDescent="0.25">
      <c r="B3" s="13"/>
    </row>
    <row r="4" spans="1:8" x14ac:dyDescent="0.25">
      <c r="A4" s="14"/>
      <c r="B4" s="15"/>
      <c r="C4" s="16" t="s">
        <v>3</v>
      </c>
    </row>
    <row r="5" spans="1:8" x14ac:dyDescent="0.25">
      <c r="A5" s="17">
        <v>1</v>
      </c>
      <c r="B5" s="14" t="s">
        <v>11</v>
      </c>
      <c r="C5" s="18">
        <f>Tetőszigetelés!E22</f>
        <v>0</v>
      </c>
    </row>
    <row r="6" spans="1:8" x14ac:dyDescent="0.25">
      <c r="A6" s="17">
        <v>2</v>
      </c>
      <c r="B6" s="14" t="s">
        <v>12</v>
      </c>
      <c r="C6" s="18">
        <f>Homlokzatszigetelés!E18</f>
        <v>0</v>
      </c>
    </row>
    <row r="7" spans="1:8" x14ac:dyDescent="0.25">
      <c r="A7" s="17">
        <v>3</v>
      </c>
      <c r="B7" s="14" t="s">
        <v>13</v>
      </c>
      <c r="C7" s="19">
        <f>'Nyílászáró csere'!H17</f>
        <v>0</v>
      </c>
    </row>
    <row r="8" spans="1:8" x14ac:dyDescent="0.25">
      <c r="A8" s="17">
        <v>4</v>
      </c>
      <c r="B8" s="14" t="s">
        <v>14</v>
      </c>
      <c r="C8" s="18">
        <f>Rámpa!E13</f>
        <v>0</v>
      </c>
      <c r="H8" s="11"/>
    </row>
    <row r="9" spans="1:8" x14ac:dyDescent="0.25">
      <c r="A9" s="17">
        <v>5</v>
      </c>
      <c r="B9" s="14" t="s">
        <v>15</v>
      </c>
      <c r="C9" s="18">
        <f>Fűtés!G13</f>
        <v>0</v>
      </c>
      <c r="H9" s="11"/>
    </row>
    <row r="10" spans="1:8" x14ac:dyDescent="0.25">
      <c r="A10" s="17">
        <v>6</v>
      </c>
      <c r="B10" s="14" t="s">
        <v>16</v>
      </c>
      <c r="C10" s="18">
        <f>Gáz!G15</f>
        <v>0</v>
      </c>
      <c r="H10" s="11"/>
    </row>
    <row r="11" spans="1:8" x14ac:dyDescent="0.25">
      <c r="A11" s="17">
        <v>7</v>
      </c>
      <c r="B11" s="14" t="s">
        <v>17</v>
      </c>
      <c r="C11" s="18">
        <f>'Napelemes rendszer'!G10</f>
        <v>0</v>
      </c>
      <c r="H11" s="11"/>
    </row>
    <row r="12" spans="1:8" x14ac:dyDescent="0.25">
      <c r="A12" s="17"/>
      <c r="B12" s="15" t="s">
        <v>10</v>
      </c>
      <c r="C12" s="20">
        <f>SUM(C5:C11)</f>
        <v>0</v>
      </c>
    </row>
  </sheetData>
  <sheetProtection selectLockedCells="1" selectUnlockedCells="1"/>
  <mergeCells count="1">
    <mergeCell ref="B1:C1"/>
  </mergeCells>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Roman,Normál"&amp;A</oddHeader>
    <oddFooter>&amp;C&amp;"Times New Roman,Normál"Oldal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SheetLayoutView="85" workbookViewId="0">
      <selection activeCell="D21" sqref="D21"/>
    </sheetView>
  </sheetViews>
  <sheetFormatPr defaultColWidth="10.875" defaultRowHeight="12.75" x14ac:dyDescent="0.2"/>
  <cols>
    <col min="1" max="1" width="41.375" style="1" customWidth="1"/>
    <col min="2" max="2" width="11" style="1" customWidth="1"/>
    <col min="3" max="3" width="6.75" style="1" customWidth="1"/>
    <col min="4" max="4" width="8.375" style="1" customWidth="1"/>
    <col min="5" max="5" width="12.5" style="1" customWidth="1"/>
    <col min="6" max="6" width="8.875" style="21" customWidth="1"/>
    <col min="7" max="16384" width="10.875" style="21"/>
  </cols>
  <sheetData>
    <row r="1" spans="1:5" s="23" customFormat="1" x14ac:dyDescent="0.2">
      <c r="A1" s="22" t="s">
        <v>18</v>
      </c>
      <c r="B1" s="22" t="s">
        <v>19</v>
      </c>
      <c r="C1" s="22" t="s">
        <v>20</v>
      </c>
      <c r="D1" s="22" t="s">
        <v>21</v>
      </c>
      <c r="E1" s="22" t="s">
        <v>22</v>
      </c>
    </row>
    <row r="2" spans="1:5" x14ac:dyDescent="0.2">
      <c r="A2" s="14"/>
      <c r="B2" s="14"/>
      <c r="C2" s="14"/>
      <c r="D2" s="14"/>
      <c r="E2" s="14"/>
    </row>
    <row r="3" spans="1:5" s="28" customFormat="1" ht="127.5" x14ac:dyDescent="0.2">
      <c r="A3" s="24" t="s">
        <v>23</v>
      </c>
      <c r="B3" s="25">
        <v>63.5</v>
      </c>
      <c r="C3" s="26" t="s">
        <v>24</v>
      </c>
      <c r="D3" s="27"/>
      <c r="E3" s="27">
        <f t="shared" ref="E3:E21" si="0">B3*D3</f>
        <v>0</v>
      </c>
    </row>
    <row r="4" spans="1:5" s="28" customFormat="1" ht="140.25" x14ac:dyDescent="0.2">
      <c r="A4" s="24" t="s">
        <v>25</v>
      </c>
      <c r="B4" s="25">
        <v>4</v>
      </c>
      <c r="C4" s="26" t="s">
        <v>26</v>
      </c>
      <c r="D4" s="27"/>
      <c r="E4" s="27">
        <f t="shared" si="0"/>
        <v>0</v>
      </c>
    </row>
    <row r="5" spans="1:5" s="28" customFormat="1" ht="127.5" x14ac:dyDescent="0.2">
      <c r="A5" s="24" t="s">
        <v>27</v>
      </c>
      <c r="B5" s="25">
        <v>12</v>
      </c>
      <c r="C5" s="26" t="s">
        <v>26</v>
      </c>
      <c r="D5" s="27"/>
      <c r="E5" s="27">
        <f t="shared" si="0"/>
        <v>0</v>
      </c>
    </row>
    <row r="6" spans="1:5" s="28" customFormat="1" ht="114.75" x14ac:dyDescent="0.2">
      <c r="A6" s="24" t="s">
        <v>28</v>
      </c>
      <c r="B6" s="25">
        <v>22.5</v>
      </c>
      <c r="C6" s="26" t="s">
        <v>24</v>
      </c>
      <c r="D6" s="27"/>
      <c r="E6" s="27">
        <f t="shared" si="0"/>
        <v>0</v>
      </c>
    </row>
    <row r="7" spans="1:5" s="28" customFormat="1" ht="204" x14ac:dyDescent="0.2">
      <c r="A7" s="24" t="s">
        <v>29</v>
      </c>
      <c r="B7" s="25">
        <v>195</v>
      </c>
      <c r="C7" s="26" t="s">
        <v>24</v>
      </c>
      <c r="D7" s="27"/>
      <c r="E7" s="27">
        <f t="shared" si="0"/>
        <v>0</v>
      </c>
    </row>
    <row r="8" spans="1:5" s="28" customFormat="1" ht="204" x14ac:dyDescent="0.2">
      <c r="A8" s="24" t="s">
        <v>30</v>
      </c>
      <c r="B8" s="25">
        <v>195</v>
      </c>
      <c r="C8" s="26" t="s">
        <v>24</v>
      </c>
      <c r="D8" s="27"/>
      <c r="E8" s="27">
        <f t="shared" si="0"/>
        <v>0</v>
      </c>
    </row>
    <row r="9" spans="1:5" s="28" customFormat="1" ht="204" x14ac:dyDescent="0.2">
      <c r="A9" s="24" t="s">
        <v>31</v>
      </c>
      <c r="B9" s="25">
        <v>1100</v>
      </c>
      <c r="C9" s="26" t="s">
        <v>26</v>
      </c>
      <c r="D9" s="27"/>
      <c r="E9" s="27">
        <f t="shared" si="0"/>
        <v>0</v>
      </c>
    </row>
    <row r="10" spans="1:5" s="28" customFormat="1" ht="178.5" x14ac:dyDescent="0.2">
      <c r="A10" s="24" t="s">
        <v>32</v>
      </c>
      <c r="B10" s="25">
        <v>185.9</v>
      </c>
      <c r="C10" s="26" t="s">
        <v>24</v>
      </c>
      <c r="D10" s="27"/>
      <c r="E10" s="27">
        <f t="shared" si="0"/>
        <v>0</v>
      </c>
    </row>
    <row r="11" spans="1:5" s="28" customFormat="1" ht="229.5" x14ac:dyDescent="0.2">
      <c r="A11" s="24" t="s">
        <v>33</v>
      </c>
      <c r="B11" s="25">
        <v>185.9</v>
      </c>
      <c r="C11" s="26" t="s">
        <v>24</v>
      </c>
      <c r="D11" s="27"/>
      <c r="E11" s="27">
        <f t="shared" si="0"/>
        <v>0</v>
      </c>
    </row>
    <row r="12" spans="1:5" s="28" customFormat="1" ht="242.25" x14ac:dyDescent="0.2">
      <c r="A12" s="24" t="s">
        <v>34</v>
      </c>
      <c r="B12" s="25">
        <v>185.9</v>
      </c>
      <c r="C12" s="26" t="s">
        <v>24</v>
      </c>
      <c r="D12" s="27"/>
      <c r="E12" s="27">
        <f t="shared" si="0"/>
        <v>0</v>
      </c>
    </row>
    <row r="13" spans="1:5" s="28" customFormat="1" ht="229.5" x14ac:dyDescent="0.2">
      <c r="A13" s="24" t="s">
        <v>35</v>
      </c>
      <c r="B13" s="25">
        <v>24.5</v>
      </c>
      <c r="C13" s="26" t="s">
        <v>24</v>
      </c>
      <c r="D13" s="27"/>
      <c r="E13" s="27">
        <f t="shared" si="0"/>
        <v>0</v>
      </c>
    </row>
    <row r="14" spans="1:5" s="28" customFormat="1" ht="242.25" x14ac:dyDescent="0.2">
      <c r="A14" s="24" t="s">
        <v>36</v>
      </c>
      <c r="B14" s="25">
        <v>24.5</v>
      </c>
      <c r="C14" s="26" t="s">
        <v>24</v>
      </c>
      <c r="D14" s="27"/>
      <c r="E14" s="27">
        <f t="shared" si="0"/>
        <v>0</v>
      </c>
    </row>
    <row r="15" spans="1:5" s="28" customFormat="1" ht="165.75" x14ac:dyDescent="0.2">
      <c r="A15" s="24" t="s">
        <v>37</v>
      </c>
      <c r="B15" s="25">
        <v>30</v>
      </c>
      <c r="C15" s="26" t="s">
        <v>26</v>
      </c>
      <c r="D15" s="27"/>
      <c r="E15" s="27">
        <f t="shared" si="0"/>
        <v>0</v>
      </c>
    </row>
    <row r="16" spans="1:5" s="28" customFormat="1" ht="204" x14ac:dyDescent="0.2">
      <c r="A16" s="24" t="s">
        <v>38</v>
      </c>
      <c r="B16" s="25">
        <v>3</v>
      </c>
      <c r="C16" s="26" t="s">
        <v>26</v>
      </c>
      <c r="D16" s="27"/>
      <c r="E16" s="27">
        <f t="shared" si="0"/>
        <v>0</v>
      </c>
    </row>
    <row r="17" spans="1:5" s="28" customFormat="1" ht="178.5" x14ac:dyDescent="0.2">
      <c r="A17" s="24" t="s">
        <v>39</v>
      </c>
      <c r="B17" s="25">
        <v>20</v>
      </c>
      <c r="C17" s="26" t="s">
        <v>26</v>
      </c>
      <c r="D17" s="27"/>
      <c r="E17" s="27">
        <f t="shared" si="0"/>
        <v>0</v>
      </c>
    </row>
    <row r="18" spans="1:5" s="28" customFormat="1" ht="191.25" x14ac:dyDescent="0.2">
      <c r="A18" s="24" t="s">
        <v>40</v>
      </c>
      <c r="B18" s="25">
        <v>67</v>
      </c>
      <c r="C18" s="26" t="s">
        <v>41</v>
      </c>
      <c r="D18" s="27"/>
      <c r="E18" s="27">
        <f t="shared" si="0"/>
        <v>0</v>
      </c>
    </row>
    <row r="19" spans="1:5" s="28" customFormat="1" ht="165.75" x14ac:dyDescent="0.2">
      <c r="A19" s="24" t="s">
        <v>42</v>
      </c>
      <c r="B19" s="25">
        <v>22.5</v>
      </c>
      <c r="C19" s="26" t="s">
        <v>41</v>
      </c>
      <c r="D19" s="27"/>
      <c r="E19" s="27">
        <f t="shared" si="0"/>
        <v>0</v>
      </c>
    </row>
    <row r="20" spans="1:5" s="28" customFormat="1" ht="178.5" x14ac:dyDescent="0.2">
      <c r="A20" s="24" t="s">
        <v>43</v>
      </c>
      <c r="B20" s="25">
        <v>3</v>
      </c>
      <c r="C20" s="26" t="s">
        <v>26</v>
      </c>
      <c r="D20" s="27"/>
      <c r="E20" s="27">
        <f t="shared" si="0"/>
        <v>0</v>
      </c>
    </row>
    <row r="21" spans="1:5" s="28" customFormat="1" ht="153" x14ac:dyDescent="0.2">
      <c r="A21" s="24" t="s">
        <v>44</v>
      </c>
      <c r="B21" s="25">
        <v>2</v>
      </c>
      <c r="C21" s="26" t="s">
        <v>26</v>
      </c>
      <c r="D21" s="27"/>
      <c r="E21" s="27">
        <f t="shared" si="0"/>
        <v>0</v>
      </c>
    </row>
    <row r="22" spans="1:5" x14ac:dyDescent="0.2">
      <c r="A22" s="29" t="s">
        <v>45</v>
      </c>
      <c r="B22" s="30"/>
      <c r="C22" s="30"/>
      <c r="D22" s="31"/>
      <c r="E22" s="32">
        <f>SUM(E3:E21)</f>
        <v>0</v>
      </c>
    </row>
    <row r="23" spans="1:5" x14ac:dyDescent="0.2">
      <c r="A23" s="33"/>
      <c r="D23" s="34"/>
      <c r="E23" s="34"/>
    </row>
    <row r="24" spans="1:5" x14ac:dyDescent="0.2">
      <c r="A24" s="33"/>
      <c r="D24" s="34"/>
      <c r="E24" s="34"/>
    </row>
  </sheetData>
  <sheetProtection selectLockedCells="1" selectUnlockedCells="1"/>
  <printOptions gridLines="1"/>
  <pageMargins left="0.75" right="0.75" top="1" bottom="1" header="0.3" footer="0.3"/>
  <pageSetup paperSize="9" scale="93" firstPageNumber="0" orientation="portrait" horizontalDpi="300" verticalDpi="300"/>
  <headerFooter alignWithMargins="0">
    <oddHeader>&amp;LTERVEZŐI KÖLTSÉGBECSLÉS&amp;C&amp;P/&amp;N       &amp;R&amp;F</oddHeader>
    <oddFooter>&amp;LMohácsiné Szabó Katalin
4118 Mezőpeterd, Kossuth u. 34.&amp;RMezőpeterd, 081/1 hrsz</oddFooter>
  </headerFooter>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7" sqref="D17"/>
    </sheetView>
  </sheetViews>
  <sheetFormatPr defaultColWidth="10.875" defaultRowHeight="12.75" x14ac:dyDescent="0.2"/>
  <cols>
    <col min="1" max="1" width="41.375" style="1" customWidth="1"/>
    <col min="2" max="2" width="10" style="1" customWidth="1"/>
    <col min="3" max="3" width="7" style="1" customWidth="1"/>
    <col min="4" max="4" width="8.375" style="1" customWidth="1"/>
    <col min="5" max="5" width="12.5" style="1" customWidth="1"/>
    <col min="6" max="6" width="8.875" style="21" customWidth="1"/>
    <col min="7" max="16384" width="10.875" style="21"/>
  </cols>
  <sheetData>
    <row r="1" spans="1:5" s="23" customFormat="1" x14ac:dyDescent="0.2">
      <c r="A1" s="22" t="s">
        <v>18</v>
      </c>
      <c r="B1" s="22" t="s">
        <v>19</v>
      </c>
      <c r="C1" s="22" t="s">
        <v>20</v>
      </c>
      <c r="D1" s="22" t="s">
        <v>21</v>
      </c>
      <c r="E1" s="22" t="s">
        <v>22</v>
      </c>
    </row>
    <row r="2" spans="1:5" s="28" customFormat="1" ht="204" x14ac:dyDescent="0.2">
      <c r="A2" s="24" t="s">
        <v>46</v>
      </c>
      <c r="B2" s="25">
        <v>530</v>
      </c>
      <c r="C2" s="26" t="s">
        <v>24</v>
      </c>
      <c r="D2" s="27"/>
      <c r="E2" s="27">
        <f t="shared" ref="E2:E17" si="0">B2*D2</f>
        <v>0</v>
      </c>
    </row>
    <row r="3" spans="1:5" s="28" customFormat="1" ht="127.5" x14ac:dyDescent="0.2">
      <c r="A3" s="24" t="s">
        <v>47</v>
      </c>
      <c r="B3" s="25">
        <v>114</v>
      </c>
      <c r="C3" s="26" t="s">
        <v>24</v>
      </c>
      <c r="D3" s="27"/>
      <c r="E3" s="27">
        <f t="shared" si="0"/>
        <v>0</v>
      </c>
    </row>
    <row r="4" spans="1:5" s="28" customFormat="1" ht="127.5" x14ac:dyDescent="0.2">
      <c r="A4" s="24" t="s">
        <v>48</v>
      </c>
      <c r="B4" s="25">
        <v>11.7</v>
      </c>
      <c r="C4" s="26" t="s">
        <v>24</v>
      </c>
      <c r="D4" s="27"/>
      <c r="E4" s="27">
        <f t="shared" si="0"/>
        <v>0</v>
      </c>
    </row>
    <row r="5" spans="1:5" s="28" customFormat="1" ht="178.5" x14ac:dyDescent="0.2">
      <c r="A5" s="24" t="s">
        <v>49</v>
      </c>
      <c r="B5" s="25">
        <v>530</v>
      </c>
      <c r="C5" s="26" t="s">
        <v>24</v>
      </c>
      <c r="D5" s="27"/>
      <c r="E5" s="27">
        <f t="shared" si="0"/>
        <v>0</v>
      </c>
    </row>
    <row r="6" spans="1:5" s="28" customFormat="1" ht="165.75" x14ac:dyDescent="0.2">
      <c r="A6" s="24" t="s">
        <v>50</v>
      </c>
      <c r="B6" s="25">
        <v>11.4</v>
      </c>
      <c r="C6" s="26" t="s">
        <v>24</v>
      </c>
      <c r="D6" s="27"/>
      <c r="E6" s="27">
        <f t="shared" si="0"/>
        <v>0</v>
      </c>
    </row>
    <row r="7" spans="1:5" s="28" customFormat="1" ht="127.5" x14ac:dyDescent="0.2">
      <c r="A7" s="24" t="s">
        <v>51</v>
      </c>
      <c r="B7" s="25">
        <v>50.6</v>
      </c>
      <c r="C7" s="26" t="s">
        <v>24</v>
      </c>
      <c r="D7" s="27"/>
      <c r="E7" s="27">
        <f t="shared" si="0"/>
        <v>0</v>
      </c>
    </row>
    <row r="8" spans="1:5" s="28" customFormat="1" ht="204" x14ac:dyDescent="0.2">
      <c r="A8" s="24" t="s">
        <v>52</v>
      </c>
      <c r="B8" s="25">
        <v>488</v>
      </c>
      <c r="C8" s="26" t="s">
        <v>24</v>
      </c>
      <c r="D8" s="27"/>
      <c r="E8" s="27">
        <f t="shared" si="0"/>
        <v>0</v>
      </c>
    </row>
    <row r="9" spans="1:5" s="28" customFormat="1" ht="178.5" x14ac:dyDescent="0.2">
      <c r="A9" s="24" t="s">
        <v>53</v>
      </c>
      <c r="B9" s="25">
        <v>102</v>
      </c>
      <c r="C9" s="26" t="s">
        <v>24</v>
      </c>
      <c r="D9" s="27"/>
      <c r="E9" s="27">
        <f t="shared" si="0"/>
        <v>0</v>
      </c>
    </row>
    <row r="10" spans="1:5" s="28" customFormat="1" ht="140.25" x14ac:dyDescent="0.2">
      <c r="A10" s="24" t="s">
        <v>54</v>
      </c>
      <c r="B10" s="25">
        <f>B9+B8</f>
        <v>590</v>
      </c>
      <c r="C10" s="26" t="s">
        <v>24</v>
      </c>
      <c r="D10" s="27"/>
      <c r="E10" s="27">
        <f t="shared" si="0"/>
        <v>0</v>
      </c>
    </row>
    <row r="11" spans="1:5" s="28" customFormat="1" ht="204" x14ac:dyDescent="0.2">
      <c r="A11" s="24" t="s">
        <v>55</v>
      </c>
      <c r="B11" s="25">
        <f>B10</f>
        <v>590</v>
      </c>
      <c r="C11" s="26" t="s">
        <v>24</v>
      </c>
      <c r="D11" s="27"/>
      <c r="E11" s="27">
        <f t="shared" si="0"/>
        <v>0</v>
      </c>
    </row>
    <row r="12" spans="1:5" s="28" customFormat="1" ht="178.5" x14ac:dyDescent="0.2">
      <c r="A12" s="24" t="s">
        <v>56</v>
      </c>
      <c r="B12" s="25">
        <v>156</v>
      </c>
      <c r="C12" s="26" t="s">
        <v>41</v>
      </c>
      <c r="D12" s="27"/>
      <c r="E12" s="27">
        <f t="shared" si="0"/>
        <v>0</v>
      </c>
    </row>
    <row r="13" spans="1:5" s="28" customFormat="1" ht="178.5" x14ac:dyDescent="0.2">
      <c r="A13" s="24" t="s">
        <v>57</v>
      </c>
      <c r="B13" s="25">
        <v>63</v>
      </c>
      <c r="C13" s="26" t="s">
        <v>41</v>
      </c>
      <c r="D13" s="27"/>
      <c r="E13" s="27">
        <f t="shared" si="0"/>
        <v>0</v>
      </c>
    </row>
    <row r="14" spans="1:5" s="28" customFormat="1" ht="140.25" x14ac:dyDescent="0.2">
      <c r="A14" s="24" t="s">
        <v>58</v>
      </c>
      <c r="B14" s="25">
        <f>B11</f>
        <v>590</v>
      </c>
      <c r="C14" s="26" t="s">
        <v>24</v>
      </c>
      <c r="D14" s="27"/>
      <c r="E14" s="27">
        <f t="shared" si="0"/>
        <v>0</v>
      </c>
    </row>
    <row r="15" spans="1:5" s="28" customFormat="1" ht="191.25" x14ac:dyDescent="0.2">
      <c r="A15" s="24" t="s">
        <v>59</v>
      </c>
      <c r="B15" s="25">
        <f>B8</f>
        <v>488</v>
      </c>
      <c r="C15" s="26"/>
      <c r="D15" s="27"/>
      <c r="E15" s="27">
        <f t="shared" si="0"/>
        <v>0</v>
      </c>
    </row>
    <row r="16" spans="1:5" s="28" customFormat="1" ht="153" x14ac:dyDescent="0.2">
      <c r="A16" s="24" t="s">
        <v>60</v>
      </c>
      <c r="B16" s="25">
        <f>B9</f>
        <v>102</v>
      </c>
      <c r="C16" s="26"/>
      <c r="D16" s="27"/>
      <c r="E16" s="27">
        <f t="shared" si="0"/>
        <v>0</v>
      </c>
    </row>
    <row r="17" spans="1:5" s="28" customFormat="1" ht="165.75" x14ac:dyDescent="0.2">
      <c r="A17" s="24" t="s">
        <v>61</v>
      </c>
      <c r="B17" s="25">
        <v>3060</v>
      </c>
      <c r="C17" s="26" t="s">
        <v>26</v>
      </c>
      <c r="D17" s="27"/>
      <c r="E17" s="27">
        <f t="shared" si="0"/>
        <v>0</v>
      </c>
    </row>
    <row r="18" spans="1:5" x14ac:dyDescent="0.2">
      <c r="A18" s="29" t="s">
        <v>45</v>
      </c>
      <c r="B18" s="30"/>
      <c r="C18" s="30"/>
      <c r="D18" s="31"/>
      <c r="E18" s="32">
        <f>SUM(E3:E17)</f>
        <v>0</v>
      </c>
    </row>
    <row r="19" spans="1:5" x14ac:dyDescent="0.2">
      <c r="A19" s="33"/>
      <c r="D19" s="34"/>
      <c r="E19" s="34"/>
    </row>
    <row r="20" spans="1:5" x14ac:dyDescent="0.2">
      <c r="A20" s="33"/>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workbookViewId="0">
      <selection activeCell="E16" sqref="E16"/>
    </sheetView>
  </sheetViews>
  <sheetFormatPr defaultColWidth="10.5" defaultRowHeight="15.75" x14ac:dyDescent="0.25"/>
  <cols>
    <col min="1" max="1" width="41.375" style="1" customWidth="1"/>
    <col min="2" max="2" width="10" style="1" customWidth="1"/>
    <col min="3" max="3" width="7.125" style="1" customWidth="1"/>
    <col min="4" max="4" width="8.625" style="1" customWidth="1"/>
    <col min="5" max="5" width="7.5" style="1" customWidth="1"/>
    <col min="6" max="6" width="11" style="1" customWidth="1"/>
    <col min="7" max="7" width="8.375" style="1" customWidth="1"/>
    <col min="8" max="8" width="9.375" style="1" customWidth="1"/>
    <col min="9" max="9" width="8.875" style="21" customWidth="1"/>
    <col min="10" max="255" width="10.875" style="21" customWidth="1"/>
  </cols>
  <sheetData>
    <row r="1" spans="1:256" s="23" customFormat="1" ht="26.25" x14ac:dyDescent="0.25">
      <c r="A1" s="22" t="s">
        <v>18</v>
      </c>
      <c r="B1" s="22" t="s">
        <v>19</v>
      </c>
      <c r="C1" s="22" t="s">
        <v>20</v>
      </c>
      <c r="D1" s="22" t="s">
        <v>62</v>
      </c>
      <c r="E1" s="22" t="s">
        <v>63</v>
      </c>
      <c r="F1" s="22" t="s">
        <v>64</v>
      </c>
      <c r="G1" s="22" t="s">
        <v>65</v>
      </c>
      <c r="H1" s="22" t="s">
        <v>22</v>
      </c>
      <c r="IV1" s="35"/>
    </row>
    <row r="2" spans="1:256" s="28" customFormat="1" ht="38.25" x14ac:dyDescent="0.2">
      <c r="A2" s="24" t="s">
        <v>66</v>
      </c>
      <c r="B2" s="25">
        <v>1</v>
      </c>
      <c r="C2" s="26" t="s">
        <v>26</v>
      </c>
      <c r="D2" s="18"/>
      <c r="E2" s="18"/>
      <c r="F2" s="18">
        <f t="shared" ref="F2:F16" si="0">B2*D2</f>
        <v>0</v>
      </c>
      <c r="G2" s="18">
        <f t="shared" ref="G2:G16" si="1">B2*E2</f>
        <v>0</v>
      </c>
      <c r="H2" s="27">
        <f t="shared" ref="H2:H16" si="2">F2+G2</f>
        <v>0</v>
      </c>
    </row>
    <row r="3" spans="1:256" s="28" customFormat="1" ht="38.25" x14ac:dyDescent="0.2">
      <c r="A3" s="24" t="s">
        <v>67</v>
      </c>
      <c r="B3" s="25">
        <v>1</v>
      </c>
      <c r="C3" s="26" t="s">
        <v>26</v>
      </c>
      <c r="D3" s="27"/>
      <c r="E3" s="27"/>
      <c r="F3" s="18">
        <f t="shared" si="0"/>
        <v>0</v>
      </c>
      <c r="G3" s="18">
        <f t="shared" si="1"/>
        <v>0</v>
      </c>
      <c r="H3" s="27">
        <f t="shared" si="2"/>
        <v>0</v>
      </c>
    </row>
    <row r="4" spans="1:256" s="28" customFormat="1" ht="38.25" x14ac:dyDescent="0.2">
      <c r="A4" s="24" t="s">
        <v>68</v>
      </c>
      <c r="B4" s="25">
        <v>1</v>
      </c>
      <c r="C4" s="26" t="s">
        <v>26</v>
      </c>
      <c r="D4" s="27"/>
      <c r="E4" s="27"/>
      <c r="F4" s="18">
        <f t="shared" si="0"/>
        <v>0</v>
      </c>
      <c r="G4" s="18">
        <f t="shared" si="1"/>
        <v>0</v>
      </c>
      <c r="H4" s="27">
        <f t="shared" si="2"/>
        <v>0</v>
      </c>
    </row>
    <row r="5" spans="1:256" s="28" customFormat="1" ht="38.25" x14ac:dyDescent="0.2">
      <c r="A5" s="24" t="s">
        <v>69</v>
      </c>
      <c r="B5" s="25">
        <v>1</v>
      </c>
      <c r="C5" s="26" t="s">
        <v>26</v>
      </c>
      <c r="D5" s="27"/>
      <c r="E5" s="27"/>
      <c r="F5" s="18">
        <f t="shared" si="0"/>
        <v>0</v>
      </c>
      <c r="G5" s="18">
        <f t="shared" si="1"/>
        <v>0</v>
      </c>
      <c r="H5" s="27">
        <f t="shared" si="2"/>
        <v>0</v>
      </c>
    </row>
    <row r="6" spans="1:256" s="28" customFormat="1" ht="38.25" x14ac:dyDescent="0.2">
      <c r="A6" s="24" t="s">
        <v>70</v>
      </c>
      <c r="B6" s="25">
        <v>6</v>
      </c>
      <c r="C6" s="26" t="s">
        <v>26</v>
      </c>
      <c r="D6" s="27"/>
      <c r="E6" s="27"/>
      <c r="F6" s="18">
        <f t="shared" si="0"/>
        <v>0</v>
      </c>
      <c r="G6" s="18">
        <f t="shared" si="1"/>
        <v>0</v>
      </c>
      <c r="H6" s="27">
        <f t="shared" si="2"/>
        <v>0</v>
      </c>
    </row>
    <row r="7" spans="1:256" s="28" customFormat="1" ht="38.25" x14ac:dyDescent="0.2">
      <c r="A7" s="24" t="s">
        <v>71</v>
      </c>
      <c r="B7" s="25">
        <v>4</v>
      </c>
      <c r="C7" s="26" t="s">
        <v>26</v>
      </c>
      <c r="D7" s="27"/>
      <c r="E7" s="27"/>
      <c r="F7" s="18">
        <f t="shared" si="0"/>
        <v>0</v>
      </c>
      <c r="G7" s="18">
        <f t="shared" si="1"/>
        <v>0</v>
      </c>
      <c r="H7" s="27">
        <f t="shared" si="2"/>
        <v>0</v>
      </c>
    </row>
    <row r="8" spans="1:256" s="28" customFormat="1" ht="38.25" x14ac:dyDescent="0.2">
      <c r="A8" s="24" t="s">
        <v>72</v>
      </c>
      <c r="B8" s="25">
        <v>2</v>
      </c>
      <c r="C8" s="26" t="s">
        <v>26</v>
      </c>
      <c r="D8" s="27"/>
      <c r="E8" s="27"/>
      <c r="F8" s="18">
        <f t="shared" si="0"/>
        <v>0</v>
      </c>
      <c r="G8" s="18">
        <f t="shared" si="1"/>
        <v>0</v>
      </c>
      <c r="H8" s="27">
        <f t="shared" si="2"/>
        <v>0</v>
      </c>
    </row>
    <row r="9" spans="1:256" s="28" customFormat="1" ht="38.25" x14ac:dyDescent="0.2">
      <c r="A9" s="24" t="s">
        <v>73</v>
      </c>
      <c r="B9" s="25">
        <v>3</v>
      </c>
      <c r="C9" s="26" t="s">
        <v>26</v>
      </c>
      <c r="D9" s="27"/>
      <c r="E9" s="27"/>
      <c r="F9" s="18">
        <f t="shared" si="0"/>
        <v>0</v>
      </c>
      <c r="G9" s="18">
        <f t="shared" si="1"/>
        <v>0</v>
      </c>
      <c r="H9" s="27">
        <f t="shared" si="2"/>
        <v>0</v>
      </c>
    </row>
    <row r="10" spans="1:256" s="28" customFormat="1" ht="38.25" x14ac:dyDescent="0.2">
      <c r="A10" s="24" t="s">
        <v>74</v>
      </c>
      <c r="B10" s="25">
        <v>2</v>
      </c>
      <c r="C10" s="26" t="s">
        <v>26</v>
      </c>
      <c r="D10" s="27"/>
      <c r="E10" s="27"/>
      <c r="F10" s="18">
        <f t="shared" si="0"/>
        <v>0</v>
      </c>
      <c r="G10" s="18">
        <f t="shared" si="1"/>
        <v>0</v>
      </c>
      <c r="H10" s="27">
        <f t="shared" si="2"/>
        <v>0</v>
      </c>
    </row>
    <row r="11" spans="1:256" s="28" customFormat="1" ht="38.25" x14ac:dyDescent="0.2">
      <c r="A11" s="24" t="s">
        <v>75</v>
      </c>
      <c r="B11" s="25">
        <v>2</v>
      </c>
      <c r="C11" s="26" t="s">
        <v>26</v>
      </c>
      <c r="D11" s="27"/>
      <c r="E11" s="27"/>
      <c r="F11" s="18">
        <f t="shared" si="0"/>
        <v>0</v>
      </c>
      <c r="G11" s="18">
        <f t="shared" si="1"/>
        <v>0</v>
      </c>
      <c r="H11" s="27">
        <f t="shared" si="2"/>
        <v>0</v>
      </c>
    </row>
    <row r="12" spans="1:256" s="28" customFormat="1" ht="38.25" x14ac:dyDescent="0.2">
      <c r="A12" s="24" t="s">
        <v>76</v>
      </c>
      <c r="B12" s="25">
        <v>8</v>
      </c>
      <c r="C12" s="26" t="s">
        <v>26</v>
      </c>
      <c r="D12" s="27"/>
      <c r="E12" s="27"/>
      <c r="F12" s="18">
        <f t="shared" si="0"/>
        <v>0</v>
      </c>
      <c r="G12" s="18">
        <f t="shared" si="1"/>
        <v>0</v>
      </c>
      <c r="H12" s="27">
        <f t="shared" si="2"/>
        <v>0</v>
      </c>
    </row>
    <row r="13" spans="1:256" s="28" customFormat="1" ht="38.25" x14ac:dyDescent="0.2">
      <c r="A13" s="24" t="s">
        <v>77</v>
      </c>
      <c r="B13" s="25">
        <v>4</v>
      </c>
      <c r="C13" s="26" t="s">
        <v>26</v>
      </c>
      <c r="D13" s="27"/>
      <c r="E13" s="27"/>
      <c r="F13" s="18">
        <f t="shared" si="0"/>
        <v>0</v>
      </c>
      <c r="G13" s="18">
        <f t="shared" si="1"/>
        <v>0</v>
      </c>
      <c r="H13" s="27">
        <f t="shared" si="2"/>
        <v>0</v>
      </c>
    </row>
    <row r="14" spans="1:256" s="28" customFormat="1" ht="38.25" x14ac:dyDescent="0.2">
      <c r="A14" s="24" t="s">
        <v>78</v>
      </c>
      <c r="B14" s="25">
        <v>4</v>
      </c>
      <c r="C14" s="26" t="s">
        <v>26</v>
      </c>
      <c r="D14" s="27"/>
      <c r="E14" s="27"/>
      <c r="F14" s="18">
        <f t="shared" si="0"/>
        <v>0</v>
      </c>
      <c r="G14" s="18">
        <f t="shared" si="1"/>
        <v>0</v>
      </c>
      <c r="H14" s="27">
        <f t="shared" si="2"/>
        <v>0</v>
      </c>
    </row>
    <row r="15" spans="1:256" s="28" customFormat="1" ht="38.25" x14ac:dyDescent="0.2">
      <c r="A15" s="24" t="s">
        <v>79</v>
      </c>
      <c r="B15" s="25">
        <v>1</v>
      </c>
      <c r="C15" s="26" t="s">
        <v>26</v>
      </c>
      <c r="D15" s="27"/>
      <c r="E15" s="27"/>
      <c r="F15" s="18">
        <f t="shared" si="0"/>
        <v>0</v>
      </c>
      <c r="G15" s="18">
        <f t="shared" si="1"/>
        <v>0</v>
      </c>
      <c r="H15" s="27">
        <f t="shared" si="2"/>
        <v>0</v>
      </c>
    </row>
    <row r="16" spans="1:256" s="28" customFormat="1" ht="38.25" x14ac:dyDescent="0.2">
      <c r="A16" s="24" t="s">
        <v>80</v>
      </c>
      <c r="B16" s="25">
        <v>1</v>
      </c>
      <c r="C16" s="26" t="s">
        <v>26</v>
      </c>
      <c r="D16" s="27"/>
      <c r="E16" s="27"/>
      <c r="F16" s="18">
        <f t="shared" si="0"/>
        <v>0</v>
      </c>
      <c r="G16" s="18">
        <f t="shared" si="1"/>
        <v>0</v>
      </c>
      <c r="H16" s="27">
        <f t="shared" si="2"/>
        <v>0</v>
      </c>
    </row>
    <row r="17" spans="1:8" s="21" customFormat="1" ht="12.75" x14ac:dyDescent="0.2">
      <c r="A17" s="29" t="s">
        <v>45</v>
      </c>
      <c r="B17" s="30"/>
      <c r="C17" s="30"/>
      <c r="D17" s="31"/>
      <c r="E17" s="31"/>
      <c r="F17" s="31"/>
      <c r="G17" s="31"/>
      <c r="H17" s="32">
        <f>SUM(H2:H16)</f>
        <v>0</v>
      </c>
    </row>
    <row r="18" spans="1:8" x14ac:dyDescent="0.25">
      <c r="A18" s="33"/>
    </row>
    <row r="19" spans="1:8" x14ac:dyDescent="0.25">
      <c r="A19" s="1" t="s">
        <v>81</v>
      </c>
    </row>
    <row r="20" spans="1:8" x14ac:dyDescent="0.25">
      <c r="A20" s="1" t="s">
        <v>82</v>
      </c>
    </row>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Roman,Normál"&amp;A</oddHeader>
    <oddFooter>&amp;C&amp;"Times New Roman,Normál"Oldal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SheetLayoutView="85" workbookViewId="0">
      <selection activeCell="D12" sqref="D12"/>
    </sheetView>
  </sheetViews>
  <sheetFormatPr defaultRowHeight="15.75" x14ac:dyDescent="0.25"/>
  <cols>
    <col min="1" max="1" width="42.125" style="1" customWidth="1"/>
    <col min="2" max="2" width="9.375" style="1" customWidth="1"/>
    <col min="3" max="3" width="7.25" style="1" customWidth="1"/>
    <col min="4" max="4" width="8.875" style="1" customWidth="1"/>
    <col min="5" max="5" width="11" style="1" customWidth="1"/>
  </cols>
  <sheetData>
    <row r="1" spans="1:5" s="35" customFormat="1" x14ac:dyDescent="0.25">
      <c r="A1" s="22" t="s">
        <v>18</v>
      </c>
      <c r="B1" s="22" t="s">
        <v>19</v>
      </c>
      <c r="C1" s="22" t="s">
        <v>20</v>
      </c>
      <c r="D1" s="22" t="s">
        <v>21</v>
      </c>
      <c r="E1" s="22" t="s">
        <v>22</v>
      </c>
    </row>
    <row r="2" spans="1:5" ht="166.5" x14ac:dyDescent="0.25">
      <c r="A2" s="24" t="s">
        <v>83</v>
      </c>
      <c r="B2" s="25">
        <v>10.6</v>
      </c>
      <c r="C2" s="26" t="s">
        <v>84</v>
      </c>
      <c r="D2" s="27"/>
      <c r="E2" s="27">
        <f t="shared" ref="E2:E12" si="0">B2*D2</f>
        <v>0</v>
      </c>
    </row>
    <row r="3" spans="1:5" ht="166.5" x14ac:dyDescent="0.25">
      <c r="A3" s="24" t="s">
        <v>85</v>
      </c>
      <c r="B3" s="25">
        <v>10.6</v>
      </c>
      <c r="C3" s="26"/>
      <c r="D3" s="27"/>
      <c r="E3" s="27">
        <f t="shared" si="0"/>
        <v>0</v>
      </c>
    </row>
    <row r="4" spans="1:5" ht="166.5" x14ac:dyDescent="0.25">
      <c r="A4" s="24" t="s">
        <v>86</v>
      </c>
      <c r="B4" s="25">
        <v>0.4</v>
      </c>
      <c r="C4" s="26" t="s">
        <v>87</v>
      </c>
      <c r="D4" s="27"/>
      <c r="E4" s="27">
        <f t="shared" si="0"/>
        <v>0</v>
      </c>
    </row>
    <row r="5" spans="1:5" ht="204.75" x14ac:dyDescent="0.25">
      <c r="A5" s="24" t="s">
        <v>88</v>
      </c>
      <c r="B5" s="25">
        <v>9.3000000000000007</v>
      </c>
      <c r="C5" s="26" t="s">
        <v>24</v>
      </c>
      <c r="D5" s="27"/>
      <c r="E5" s="27">
        <f t="shared" si="0"/>
        <v>0</v>
      </c>
    </row>
    <row r="6" spans="1:5" ht="179.25" x14ac:dyDescent="0.25">
      <c r="A6" s="24" t="s">
        <v>89</v>
      </c>
      <c r="B6" s="25">
        <v>7.5</v>
      </c>
      <c r="C6" s="26" t="s">
        <v>84</v>
      </c>
      <c r="D6" s="27"/>
      <c r="E6" s="27">
        <f t="shared" si="0"/>
        <v>0</v>
      </c>
    </row>
    <row r="7" spans="1:5" ht="141" x14ac:dyDescent="0.25">
      <c r="A7" s="24" t="s">
        <v>90</v>
      </c>
      <c r="B7" s="25">
        <v>7.5</v>
      </c>
      <c r="C7" s="26" t="s">
        <v>84</v>
      </c>
      <c r="D7" s="27"/>
      <c r="E7" s="27">
        <f t="shared" si="0"/>
        <v>0</v>
      </c>
    </row>
    <row r="8" spans="1:5" ht="166.5" x14ac:dyDescent="0.25">
      <c r="A8" s="24" t="s">
        <v>91</v>
      </c>
      <c r="B8" s="25">
        <v>19</v>
      </c>
      <c r="C8" s="26" t="s">
        <v>24</v>
      </c>
      <c r="D8" s="27"/>
      <c r="E8" s="27">
        <f t="shared" si="0"/>
        <v>0</v>
      </c>
    </row>
    <row r="9" spans="1:5" ht="166.5" x14ac:dyDescent="0.25">
      <c r="A9" s="24" t="s">
        <v>92</v>
      </c>
      <c r="B9" s="25">
        <v>33</v>
      </c>
      <c r="C9" s="26" t="s">
        <v>41</v>
      </c>
      <c r="D9" s="27"/>
      <c r="E9" s="27">
        <f t="shared" si="0"/>
        <v>0</v>
      </c>
    </row>
    <row r="10" spans="1:5" ht="204.75" x14ac:dyDescent="0.25">
      <c r="A10" s="24" t="s">
        <v>93</v>
      </c>
      <c r="B10" s="25">
        <v>1.2</v>
      </c>
      <c r="C10" s="26" t="s">
        <v>84</v>
      </c>
      <c r="D10" s="27"/>
      <c r="E10" s="27">
        <f t="shared" si="0"/>
        <v>0</v>
      </c>
    </row>
    <row r="11" spans="1:5" ht="179.25" x14ac:dyDescent="0.25">
      <c r="A11" s="24" t="s">
        <v>94</v>
      </c>
      <c r="B11" s="25">
        <v>17</v>
      </c>
      <c r="C11" s="26" t="s">
        <v>24</v>
      </c>
      <c r="D11" s="27"/>
      <c r="E11" s="27">
        <f t="shared" si="0"/>
        <v>0</v>
      </c>
    </row>
    <row r="12" spans="1:5" ht="217.5" x14ac:dyDescent="0.25">
      <c r="A12" s="24" t="s">
        <v>95</v>
      </c>
      <c r="B12" s="25">
        <v>17</v>
      </c>
      <c r="C12" s="26" t="s">
        <v>24</v>
      </c>
      <c r="D12" s="27"/>
      <c r="E12" s="27">
        <f t="shared" si="0"/>
        <v>0</v>
      </c>
    </row>
    <row r="13" spans="1:5" x14ac:dyDescent="0.25">
      <c r="A13" s="29" t="s">
        <v>45</v>
      </c>
      <c r="B13" s="36"/>
      <c r="C13" s="37"/>
      <c r="D13" s="38"/>
      <c r="E13" s="39">
        <f>SUM(E2:E12)</f>
        <v>0</v>
      </c>
    </row>
    <row r="14" spans="1:5" x14ac:dyDescent="0.25">
      <c r="D14" s="34"/>
      <c r="E14" s="34"/>
    </row>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Roman,Normál"&amp;A</oddHeader>
    <oddFooter>&amp;C&amp;"Times New Roman,Normál"Oldal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SheetLayoutView="85" workbookViewId="0">
      <selection activeCell="F11" sqref="F11"/>
    </sheetView>
  </sheetViews>
  <sheetFormatPr defaultColWidth="8" defaultRowHeight="15.75" x14ac:dyDescent="0.25"/>
  <cols>
    <col min="1" max="1" width="4.25" style="1" customWidth="1"/>
    <col min="2" max="2" width="28.625" style="1" customWidth="1"/>
    <col min="3" max="3" width="5.875" style="1" customWidth="1"/>
    <col min="4" max="4" width="6.875" style="1" customWidth="1"/>
    <col min="5" max="5" width="8.125" style="1" customWidth="1"/>
    <col min="6" max="6" width="8.75" style="1" customWidth="1"/>
    <col min="7" max="7" width="9.875" style="1" customWidth="1"/>
    <col min="8" max="8" width="11.375" style="1" customWidth="1"/>
  </cols>
  <sheetData>
    <row r="1" spans="1:8" ht="25.5" x14ac:dyDescent="0.25">
      <c r="A1" s="40" t="s">
        <v>96</v>
      </c>
      <c r="B1" s="41" t="s">
        <v>97</v>
      </c>
      <c r="C1" s="41" t="s">
        <v>98</v>
      </c>
      <c r="D1" s="41" t="s">
        <v>20</v>
      </c>
      <c r="E1" s="41" t="s">
        <v>99</v>
      </c>
      <c r="F1" s="41" t="s">
        <v>100</v>
      </c>
      <c r="G1" s="41" t="s">
        <v>64</v>
      </c>
      <c r="H1" s="42" t="s">
        <v>65</v>
      </c>
    </row>
    <row r="2" spans="1:8" ht="38.25" x14ac:dyDescent="0.25">
      <c r="A2" s="43" t="s">
        <v>101</v>
      </c>
      <c r="B2" s="44" t="s">
        <v>102</v>
      </c>
      <c r="C2" s="45" t="s">
        <v>26</v>
      </c>
      <c r="D2" s="45">
        <v>1</v>
      </c>
      <c r="E2" s="46"/>
      <c r="F2" s="46"/>
      <c r="G2" s="46">
        <f t="shared" ref="G2:G11" si="0">D2*E2</f>
        <v>0</v>
      </c>
      <c r="H2" s="46">
        <f t="shared" ref="H2:H11" si="1">D2*F2</f>
        <v>0</v>
      </c>
    </row>
    <row r="3" spans="1:8" ht="38.25" x14ac:dyDescent="0.25">
      <c r="A3" s="47" t="s">
        <v>103</v>
      </c>
      <c r="B3" s="44" t="s">
        <v>104</v>
      </c>
      <c r="C3" s="45" t="s">
        <v>105</v>
      </c>
      <c r="D3" s="45">
        <v>120</v>
      </c>
      <c r="E3" s="46"/>
      <c r="F3" s="46"/>
      <c r="G3" s="46">
        <f t="shared" si="0"/>
        <v>0</v>
      </c>
      <c r="H3" s="46">
        <f t="shared" si="1"/>
        <v>0</v>
      </c>
    </row>
    <row r="4" spans="1:8" ht="38.25" x14ac:dyDescent="0.25">
      <c r="A4" s="47" t="s">
        <v>106</v>
      </c>
      <c r="B4" s="44" t="s">
        <v>107</v>
      </c>
      <c r="C4" s="45" t="s">
        <v>105</v>
      </c>
      <c r="D4" s="45">
        <v>60</v>
      </c>
      <c r="E4" s="46"/>
      <c r="F4" s="46"/>
      <c r="G4" s="46">
        <f t="shared" si="0"/>
        <v>0</v>
      </c>
      <c r="H4" s="46">
        <f t="shared" si="1"/>
        <v>0</v>
      </c>
    </row>
    <row r="5" spans="1:8" ht="38.25" x14ac:dyDescent="0.25">
      <c r="A5" s="47" t="s">
        <v>108</v>
      </c>
      <c r="B5" s="44" t="s">
        <v>109</v>
      </c>
      <c r="C5" s="45" t="s">
        <v>105</v>
      </c>
      <c r="D5" s="45">
        <v>140</v>
      </c>
      <c r="E5" s="46"/>
      <c r="F5" s="46"/>
      <c r="G5" s="46">
        <f t="shared" si="0"/>
        <v>0</v>
      </c>
      <c r="H5" s="46">
        <f t="shared" si="1"/>
        <v>0</v>
      </c>
    </row>
    <row r="6" spans="1:8" ht="38.25" x14ac:dyDescent="0.25">
      <c r="A6" s="47" t="s">
        <v>110</v>
      </c>
      <c r="B6" s="44" t="s">
        <v>111</v>
      </c>
      <c r="C6" s="45" t="s">
        <v>112</v>
      </c>
      <c r="D6" s="45">
        <v>20</v>
      </c>
      <c r="E6" s="46"/>
      <c r="F6" s="46"/>
      <c r="G6" s="46">
        <f t="shared" si="0"/>
        <v>0</v>
      </c>
      <c r="H6" s="46">
        <f t="shared" si="1"/>
        <v>0</v>
      </c>
    </row>
    <row r="7" spans="1:8" ht="25.5" x14ac:dyDescent="0.25">
      <c r="A7" s="47" t="s">
        <v>113</v>
      </c>
      <c r="B7" s="44" t="s">
        <v>114</v>
      </c>
      <c r="C7" s="45" t="s">
        <v>26</v>
      </c>
      <c r="D7" s="45">
        <v>14</v>
      </c>
      <c r="E7" s="46"/>
      <c r="F7" s="46"/>
      <c r="G7" s="46">
        <f t="shared" si="0"/>
        <v>0</v>
      </c>
      <c r="H7" s="46">
        <f t="shared" si="1"/>
        <v>0</v>
      </c>
    </row>
    <row r="8" spans="1:8" ht="25.5" x14ac:dyDescent="0.25">
      <c r="A8" s="47"/>
      <c r="B8" s="44" t="s">
        <v>115</v>
      </c>
      <c r="C8" s="45" t="s">
        <v>26</v>
      </c>
      <c r="D8" s="45">
        <v>2</v>
      </c>
      <c r="E8" s="46"/>
      <c r="F8" s="46"/>
      <c r="G8" s="46">
        <f t="shared" si="0"/>
        <v>0</v>
      </c>
      <c r="H8" s="46">
        <f t="shared" si="1"/>
        <v>0</v>
      </c>
    </row>
    <row r="9" spans="1:8" ht="25.5" x14ac:dyDescent="0.25">
      <c r="A9" s="47"/>
      <c r="B9" s="44" t="s">
        <v>116</v>
      </c>
      <c r="C9" s="45" t="s">
        <v>26</v>
      </c>
      <c r="D9" s="45">
        <v>4</v>
      </c>
      <c r="E9" s="46"/>
      <c r="F9" s="46"/>
      <c r="G9" s="46">
        <f t="shared" si="0"/>
        <v>0</v>
      </c>
      <c r="H9" s="46">
        <f t="shared" si="1"/>
        <v>0</v>
      </c>
    </row>
    <row r="10" spans="1:8" x14ac:dyDescent="0.25">
      <c r="A10" s="47" t="s">
        <v>117</v>
      </c>
      <c r="B10" s="44" t="s">
        <v>118</v>
      </c>
      <c r="C10" s="45" t="s">
        <v>112</v>
      </c>
      <c r="D10" s="45">
        <v>1</v>
      </c>
      <c r="E10" s="46"/>
      <c r="F10" s="46"/>
      <c r="G10" s="46">
        <f t="shared" si="0"/>
        <v>0</v>
      </c>
      <c r="H10" s="46">
        <f t="shared" si="1"/>
        <v>0</v>
      </c>
    </row>
    <row r="11" spans="1:8" ht="25.5" x14ac:dyDescent="0.25">
      <c r="A11" s="47" t="s">
        <v>119</v>
      </c>
      <c r="B11" s="44" t="s">
        <v>120</v>
      </c>
      <c r="C11" s="45" t="s">
        <v>112</v>
      </c>
      <c r="D11" s="45">
        <v>1</v>
      </c>
      <c r="E11" s="46"/>
      <c r="F11" s="46"/>
      <c r="G11" s="46">
        <f t="shared" si="0"/>
        <v>0</v>
      </c>
      <c r="H11" s="46">
        <f t="shared" si="1"/>
        <v>0</v>
      </c>
    </row>
    <row r="12" spans="1:8" x14ac:dyDescent="0.25">
      <c r="A12" s="48"/>
      <c r="B12" s="79"/>
      <c r="C12" s="79"/>
      <c r="D12" s="79"/>
      <c r="E12" s="79"/>
      <c r="F12" s="79"/>
      <c r="G12" s="49">
        <f>SUM(G2:G11)</f>
        <v>0</v>
      </c>
      <c r="H12" s="49">
        <f>SUM(H2:H11)</f>
        <v>0</v>
      </c>
    </row>
    <row r="13" spans="1:8" ht="12.75" customHeight="1" x14ac:dyDescent="0.25">
      <c r="A13" s="50"/>
      <c r="B13" s="80" t="s">
        <v>121</v>
      </c>
      <c r="C13" s="80"/>
      <c r="D13" s="80"/>
      <c r="E13" s="80"/>
      <c r="F13" s="80"/>
      <c r="G13" s="81">
        <f>G12+H12</f>
        <v>0</v>
      </c>
      <c r="H13" s="81"/>
    </row>
    <row r="14" spans="1:8" x14ac:dyDescent="0.25">
      <c r="A14" s="51"/>
      <c r="B14" s="51"/>
      <c r="C14" s="51"/>
      <c r="D14" s="51"/>
      <c r="E14" s="51"/>
      <c r="F14" s="51"/>
      <c r="G14" s="51"/>
      <c r="H14" s="51"/>
    </row>
  </sheetData>
  <sheetProtection selectLockedCells="1" selectUnlockedCells="1"/>
  <mergeCells count="3">
    <mergeCell ref="B12:F12"/>
    <mergeCell ref="B13:F13"/>
    <mergeCell ref="G13:H13"/>
  </mergeCells>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Roman,Normál"&amp;A</oddHeader>
    <oddFooter>&amp;C&amp;"Times New Roman,Normál"Oldal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SheetLayoutView="85" workbookViewId="0">
      <selection activeCell="F13" sqref="F13"/>
    </sheetView>
  </sheetViews>
  <sheetFormatPr defaultColWidth="8" defaultRowHeight="15.75" x14ac:dyDescent="0.25"/>
  <cols>
    <col min="1" max="1" width="6.5" style="1" customWidth="1"/>
    <col min="2" max="2" width="29.125" style="1" customWidth="1"/>
    <col min="3" max="5" width="7.875" style="1" customWidth="1"/>
    <col min="6" max="6" width="8" style="1" customWidth="1"/>
    <col min="7" max="7" width="8.875" style="1" customWidth="1"/>
    <col min="8" max="8" width="10.625" style="1" customWidth="1"/>
  </cols>
  <sheetData>
    <row r="1" spans="1:8" ht="25.5" x14ac:dyDescent="0.25">
      <c r="A1" s="40" t="s">
        <v>96</v>
      </c>
      <c r="B1" s="41" t="s">
        <v>97</v>
      </c>
      <c r="C1" s="41" t="s">
        <v>98</v>
      </c>
      <c r="D1" s="41" t="s">
        <v>20</v>
      </c>
      <c r="E1" s="41" t="s">
        <v>99</v>
      </c>
      <c r="F1" s="41" t="s">
        <v>100</v>
      </c>
      <c r="G1" s="41" t="s">
        <v>64</v>
      </c>
      <c r="H1" s="42" t="s">
        <v>65</v>
      </c>
    </row>
    <row r="2" spans="1:8" ht="38.25" x14ac:dyDescent="0.25">
      <c r="A2" s="52" t="s">
        <v>101</v>
      </c>
      <c r="B2" s="53" t="s">
        <v>122</v>
      </c>
      <c r="C2" s="52" t="s">
        <v>112</v>
      </c>
      <c r="D2" s="52">
        <v>1</v>
      </c>
      <c r="E2" s="54"/>
      <c r="F2" s="54"/>
      <c r="G2" s="54">
        <f t="shared" ref="G2:G13" si="0">D2*E2</f>
        <v>0</v>
      </c>
      <c r="H2" s="54">
        <f t="shared" ref="H2:H13" si="1">D2*F2</f>
        <v>0</v>
      </c>
    </row>
    <row r="3" spans="1:8" ht="25.5" x14ac:dyDescent="0.25">
      <c r="A3" s="45" t="s">
        <v>103</v>
      </c>
      <c r="B3" s="44" t="s">
        <v>123</v>
      </c>
      <c r="C3" s="45" t="s">
        <v>26</v>
      </c>
      <c r="D3" s="45">
        <v>1</v>
      </c>
      <c r="E3" s="46"/>
      <c r="F3" s="46"/>
      <c r="G3" s="46">
        <f t="shared" si="0"/>
        <v>0</v>
      </c>
      <c r="H3" s="46">
        <f t="shared" si="1"/>
        <v>0</v>
      </c>
    </row>
    <row r="4" spans="1:8" ht="25.5" x14ac:dyDescent="0.25">
      <c r="A4" s="55" t="s">
        <v>106</v>
      </c>
      <c r="B4" s="56" t="s">
        <v>124</v>
      </c>
      <c r="C4" s="55" t="s">
        <v>112</v>
      </c>
      <c r="D4" s="55">
        <v>1</v>
      </c>
      <c r="E4" s="57"/>
      <c r="F4" s="57"/>
      <c r="G4" s="57">
        <f t="shared" si="0"/>
        <v>0</v>
      </c>
      <c r="H4" s="57">
        <f t="shared" si="1"/>
        <v>0</v>
      </c>
    </row>
    <row r="5" spans="1:8" ht="25.5" x14ac:dyDescent="0.25">
      <c r="A5" s="45" t="s">
        <v>108</v>
      </c>
      <c r="B5" s="44" t="s">
        <v>125</v>
      </c>
      <c r="C5" s="45" t="s">
        <v>105</v>
      </c>
      <c r="D5" s="45">
        <v>42</v>
      </c>
      <c r="E5" s="46"/>
      <c r="F5" s="46"/>
      <c r="G5" s="46">
        <f t="shared" si="0"/>
        <v>0</v>
      </c>
      <c r="H5" s="46">
        <f t="shared" si="1"/>
        <v>0</v>
      </c>
    </row>
    <row r="6" spans="1:8" ht="25.5" x14ac:dyDescent="0.25">
      <c r="A6" s="45" t="s">
        <v>110</v>
      </c>
      <c r="B6" s="44" t="s">
        <v>126</v>
      </c>
      <c r="C6" s="45" t="s">
        <v>105</v>
      </c>
      <c r="D6" s="45">
        <v>6</v>
      </c>
      <c r="E6" s="46"/>
      <c r="F6" s="46"/>
      <c r="G6" s="46">
        <f t="shared" si="0"/>
        <v>0</v>
      </c>
      <c r="H6" s="46">
        <f t="shared" si="1"/>
        <v>0</v>
      </c>
    </row>
    <row r="7" spans="1:8" x14ac:dyDescent="0.25">
      <c r="A7" s="45" t="s">
        <v>113</v>
      </c>
      <c r="B7" s="44" t="s">
        <v>127</v>
      </c>
      <c r="C7" s="45" t="s">
        <v>26</v>
      </c>
      <c r="D7" s="45">
        <v>1</v>
      </c>
      <c r="E7" s="46"/>
      <c r="F7" s="46"/>
      <c r="G7" s="46">
        <f t="shared" si="0"/>
        <v>0</v>
      </c>
      <c r="H7" s="46">
        <f t="shared" si="1"/>
        <v>0</v>
      </c>
    </row>
    <row r="8" spans="1:8" ht="25.5" x14ac:dyDescent="0.25">
      <c r="A8" s="45" t="s">
        <v>117</v>
      </c>
      <c r="B8" s="44" t="s">
        <v>128</v>
      </c>
      <c r="C8" s="45" t="s">
        <v>26</v>
      </c>
      <c r="D8" s="45">
        <v>1</v>
      </c>
      <c r="E8" s="46"/>
      <c r="F8" s="46"/>
      <c r="G8" s="46">
        <f t="shared" si="0"/>
        <v>0</v>
      </c>
      <c r="H8" s="46">
        <f t="shared" si="1"/>
        <v>0</v>
      </c>
    </row>
    <row r="9" spans="1:8" x14ac:dyDescent="0.25">
      <c r="A9" s="45" t="s">
        <v>119</v>
      </c>
      <c r="B9" s="44" t="s">
        <v>129</v>
      </c>
      <c r="C9" s="45" t="s">
        <v>26</v>
      </c>
      <c r="D9" s="45">
        <v>1</v>
      </c>
      <c r="E9" s="46"/>
      <c r="F9" s="46"/>
      <c r="G9" s="46">
        <f t="shared" si="0"/>
        <v>0</v>
      </c>
      <c r="H9" s="46">
        <f t="shared" si="1"/>
        <v>0</v>
      </c>
    </row>
    <row r="10" spans="1:8" ht="38.25" x14ac:dyDescent="0.25">
      <c r="A10" s="45" t="s">
        <v>130</v>
      </c>
      <c r="B10" s="44" t="s">
        <v>131</v>
      </c>
      <c r="C10" s="45" t="s">
        <v>26</v>
      </c>
      <c r="D10" s="45">
        <v>1</v>
      </c>
      <c r="E10" s="46"/>
      <c r="F10" s="46"/>
      <c r="G10" s="46">
        <f t="shared" si="0"/>
        <v>0</v>
      </c>
      <c r="H10" s="46">
        <f t="shared" si="1"/>
        <v>0</v>
      </c>
    </row>
    <row r="11" spans="1:8" ht="25.5" x14ac:dyDescent="0.25">
      <c r="A11" s="45" t="s">
        <v>132</v>
      </c>
      <c r="B11" s="44" t="s">
        <v>133</v>
      </c>
      <c r="C11" s="45" t="s">
        <v>112</v>
      </c>
      <c r="D11" s="45">
        <v>2</v>
      </c>
      <c r="E11" s="46"/>
      <c r="F11" s="46"/>
      <c r="G11" s="46">
        <f t="shared" si="0"/>
        <v>0</v>
      </c>
      <c r="H11" s="46">
        <f t="shared" si="1"/>
        <v>0</v>
      </c>
    </row>
    <row r="12" spans="1:8" ht="25.5" x14ac:dyDescent="0.25">
      <c r="A12" s="45" t="s">
        <v>134</v>
      </c>
      <c r="B12" s="44" t="s">
        <v>135</v>
      </c>
      <c r="C12" s="45" t="s">
        <v>26</v>
      </c>
      <c r="D12" s="45">
        <v>1</v>
      </c>
      <c r="E12" s="46"/>
      <c r="F12" s="46"/>
      <c r="G12" s="46">
        <f t="shared" si="0"/>
        <v>0</v>
      </c>
      <c r="H12" s="46">
        <f t="shared" si="1"/>
        <v>0</v>
      </c>
    </row>
    <row r="13" spans="1:8" ht="25.5" x14ac:dyDescent="0.25">
      <c r="A13" s="45" t="s">
        <v>136</v>
      </c>
      <c r="B13" s="58" t="s">
        <v>137</v>
      </c>
      <c r="C13" s="59" t="s">
        <v>112</v>
      </c>
      <c r="D13" s="59">
        <v>1</v>
      </c>
      <c r="E13" s="60"/>
      <c r="F13" s="60"/>
      <c r="G13" s="60">
        <f t="shared" si="0"/>
        <v>0</v>
      </c>
      <c r="H13" s="60">
        <f t="shared" si="1"/>
        <v>0</v>
      </c>
    </row>
    <row r="14" spans="1:8" ht="12.75" customHeight="1" x14ac:dyDescent="0.25">
      <c r="A14"/>
      <c r="B14" s="79"/>
      <c r="C14" s="79"/>
      <c r="D14" s="79"/>
      <c r="E14" s="79"/>
      <c r="F14" s="79"/>
      <c r="G14" s="49">
        <f>SUM(G2:G13)</f>
        <v>0</v>
      </c>
      <c r="H14" s="49">
        <f>SUM(H2:H13)</f>
        <v>0</v>
      </c>
    </row>
    <row r="15" spans="1:8" ht="12.75" customHeight="1" x14ac:dyDescent="0.25">
      <c r="A15" s="61"/>
      <c r="B15" s="80" t="s">
        <v>121</v>
      </c>
      <c r="C15" s="80"/>
      <c r="D15" s="80"/>
      <c r="E15" s="80"/>
      <c r="F15" s="80"/>
      <c r="G15" s="81">
        <f>G14+H14</f>
        <v>0</v>
      </c>
      <c r="H15" s="81"/>
    </row>
    <row r="16" spans="1:8" x14ac:dyDescent="0.25">
      <c r="A16" s="51"/>
      <c r="B16" s="51"/>
      <c r="C16" s="51"/>
      <c r="D16" s="51"/>
      <c r="E16" s="51"/>
      <c r="F16" s="51"/>
      <c r="G16" s="51"/>
      <c r="H16" s="51"/>
    </row>
  </sheetData>
  <sheetProtection selectLockedCells="1" selectUnlockedCells="1"/>
  <mergeCells count="3">
    <mergeCell ref="B14:F14"/>
    <mergeCell ref="B15:F15"/>
    <mergeCell ref="G15:H15"/>
  </mergeCells>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Roman,Normál"&amp;A</oddHeader>
    <oddFooter>&amp;C&amp;"Times New Roman,Normál"Oldal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SheetLayoutView="85" workbookViewId="0">
      <selection activeCell="F8" sqref="F8"/>
    </sheetView>
  </sheetViews>
  <sheetFormatPr defaultColWidth="8" defaultRowHeight="15.75" x14ac:dyDescent="0.25"/>
  <cols>
    <col min="1" max="1" width="3.875" style="1" customWidth="1"/>
    <col min="2" max="2" width="24.75" style="1" customWidth="1"/>
    <col min="3" max="3" width="6.875" style="1" customWidth="1"/>
    <col min="4" max="4" width="6.5" style="1" customWidth="1"/>
    <col min="5" max="5" width="8.25" style="1" customWidth="1"/>
    <col min="6" max="6" width="7.625" style="1" customWidth="1"/>
    <col min="7" max="7" width="10.75" style="1" customWidth="1"/>
    <col min="8" max="8" width="9.875" style="1" customWidth="1"/>
  </cols>
  <sheetData>
    <row r="1" spans="1:8" ht="25.5" x14ac:dyDescent="0.25">
      <c r="A1" s="40" t="s">
        <v>96</v>
      </c>
      <c r="B1" s="41" t="s">
        <v>97</v>
      </c>
      <c r="C1" s="41" t="s">
        <v>98</v>
      </c>
      <c r="D1" s="41" t="s">
        <v>20</v>
      </c>
      <c r="E1" s="41" t="s">
        <v>99</v>
      </c>
      <c r="F1" s="41" t="s">
        <v>100</v>
      </c>
      <c r="G1" s="41" t="s">
        <v>64</v>
      </c>
      <c r="H1" s="42" t="s">
        <v>65</v>
      </c>
    </row>
    <row r="2" spans="1:8" x14ac:dyDescent="0.25">
      <c r="A2" s="62" t="s">
        <v>101</v>
      </c>
      <c r="B2" s="63" t="s">
        <v>138</v>
      </c>
      <c r="C2" s="62" t="s">
        <v>26</v>
      </c>
      <c r="D2" s="62">
        <v>24</v>
      </c>
      <c r="E2" s="64"/>
      <c r="F2" s="64"/>
      <c r="G2" s="54">
        <f t="shared" ref="G2:G8" si="0">D2*E2</f>
        <v>0</v>
      </c>
      <c r="H2" s="54">
        <f t="shared" ref="H2:H8" si="1">D2*F2</f>
        <v>0</v>
      </c>
    </row>
    <row r="3" spans="1:8" x14ac:dyDescent="0.25">
      <c r="A3" s="45" t="s">
        <v>103</v>
      </c>
      <c r="B3" s="44" t="s">
        <v>139</v>
      </c>
      <c r="C3" s="45" t="s">
        <v>26</v>
      </c>
      <c r="D3" s="45">
        <v>1</v>
      </c>
      <c r="E3" s="46"/>
      <c r="F3" s="46"/>
      <c r="G3" s="46">
        <f t="shared" si="0"/>
        <v>0</v>
      </c>
      <c r="H3" s="46">
        <f t="shared" si="1"/>
        <v>0</v>
      </c>
    </row>
    <row r="4" spans="1:8" x14ac:dyDescent="0.25">
      <c r="A4" s="45" t="s">
        <v>106</v>
      </c>
      <c r="B4" s="44" t="s">
        <v>140</v>
      </c>
      <c r="C4" s="45" t="s">
        <v>112</v>
      </c>
      <c r="D4" s="45">
        <v>24</v>
      </c>
      <c r="E4" s="46"/>
      <c r="F4" s="46"/>
      <c r="G4" s="46">
        <f t="shared" si="0"/>
        <v>0</v>
      </c>
      <c r="H4" s="46">
        <f t="shared" si="1"/>
        <v>0</v>
      </c>
    </row>
    <row r="5" spans="1:8" x14ac:dyDescent="0.25">
      <c r="A5" s="45" t="s">
        <v>108</v>
      </c>
      <c r="B5" s="44" t="s">
        <v>141</v>
      </c>
      <c r="C5" s="45" t="s">
        <v>112</v>
      </c>
      <c r="D5" s="45">
        <v>1</v>
      </c>
      <c r="E5" s="46"/>
      <c r="F5" s="46"/>
      <c r="G5" s="46">
        <f t="shared" si="0"/>
        <v>0</v>
      </c>
      <c r="H5" s="46">
        <f t="shared" si="1"/>
        <v>0</v>
      </c>
    </row>
    <row r="6" spans="1:8" x14ac:dyDescent="0.25">
      <c r="A6" s="45" t="s">
        <v>110</v>
      </c>
      <c r="B6" s="44" t="s">
        <v>142</v>
      </c>
      <c r="C6" s="45" t="s">
        <v>112</v>
      </c>
      <c r="D6" s="45">
        <v>1</v>
      </c>
      <c r="E6" s="46"/>
      <c r="F6" s="46"/>
      <c r="G6" s="46">
        <f t="shared" si="0"/>
        <v>0</v>
      </c>
      <c r="H6" s="46">
        <f t="shared" si="1"/>
        <v>0</v>
      </c>
    </row>
    <row r="7" spans="1:8" x14ac:dyDescent="0.25">
      <c r="A7" s="45" t="s">
        <v>113</v>
      </c>
      <c r="B7" s="44" t="s">
        <v>143</v>
      </c>
      <c r="C7" s="45" t="s">
        <v>112</v>
      </c>
      <c r="D7" s="45">
        <v>1</v>
      </c>
      <c r="E7" s="46"/>
      <c r="F7" s="46"/>
      <c r="G7" s="46">
        <f t="shared" si="0"/>
        <v>0</v>
      </c>
      <c r="H7" s="46">
        <f t="shared" si="1"/>
        <v>0</v>
      </c>
    </row>
    <row r="8" spans="1:8" x14ac:dyDescent="0.25">
      <c r="A8" s="45" t="s">
        <v>117</v>
      </c>
      <c r="B8" s="44" t="s">
        <v>144</v>
      </c>
      <c r="C8" s="45" t="s">
        <v>26</v>
      </c>
      <c r="D8" s="45">
        <v>24</v>
      </c>
      <c r="E8" s="46"/>
      <c r="F8" s="46"/>
      <c r="G8" s="46">
        <f t="shared" si="0"/>
        <v>0</v>
      </c>
      <c r="H8" s="46">
        <f t="shared" si="1"/>
        <v>0</v>
      </c>
    </row>
    <row r="9" spans="1:8" x14ac:dyDescent="0.25">
      <c r="A9" s="65"/>
      <c r="B9" s="79"/>
      <c r="C9" s="79"/>
      <c r="D9" s="79"/>
      <c r="E9" s="79"/>
      <c r="F9" s="79"/>
      <c r="G9" s="49">
        <f>SUM(G2:G8)</f>
        <v>0</v>
      </c>
      <c r="H9" s="49">
        <f>SUM(H2:H8)</f>
        <v>0</v>
      </c>
    </row>
    <row r="10" spans="1:8" ht="12.75" customHeight="1" x14ac:dyDescent="0.25">
      <c r="A10" s="50"/>
      <c r="B10" s="80" t="s">
        <v>121</v>
      </c>
      <c r="C10" s="80"/>
      <c r="D10" s="80"/>
      <c r="E10" s="80"/>
      <c r="F10" s="80"/>
      <c r="G10" s="81">
        <f>G9+H9</f>
        <v>0</v>
      </c>
      <c r="H10" s="81"/>
    </row>
    <row r="11" spans="1:8" x14ac:dyDescent="0.25">
      <c r="A11" s="51"/>
      <c r="B11" s="51"/>
      <c r="C11" s="51"/>
      <c r="D11" s="51"/>
      <c r="E11" s="51"/>
      <c r="F11" s="51"/>
      <c r="G11" s="51"/>
      <c r="H11" s="51"/>
    </row>
    <row r="12" spans="1:8" x14ac:dyDescent="0.25">
      <c r="A12" s="1" t="s">
        <v>145</v>
      </c>
    </row>
  </sheetData>
  <sheetProtection selectLockedCells="1" selectUnlockedCells="1"/>
  <mergeCells count="3">
    <mergeCell ref="B9:F9"/>
    <mergeCell ref="B10:F10"/>
    <mergeCell ref="G10:H10"/>
  </mergeCells>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Roman,Normál"&amp;A</oddHeader>
    <oddFooter>&amp;C&amp;"Times New Roman,Normál"Oldal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9</vt:i4>
      </vt:variant>
    </vt:vector>
  </HeadingPairs>
  <TitlesOfParts>
    <vt:vector size="9" baseType="lpstr">
      <vt:lpstr>Főösszesítő</vt:lpstr>
      <vt:lpstr>Összesítő</vt:lpstr>
      <vt:lpstr>Tetőszigetelés</vt:lpstr>
      <vt:lpstr>Homlokzatszigetelés</vt:lpstr>
      <vt:lpstr>Nyílászáró csere</vt:lpstr>
      <vt:lpstr>Rámpa</vt:lpstr>
      <vt:lpstr>Fűtés</vt:lpstr>
      <vt:lpstr>Gáz</vt:lpstr>
      <vt:lpstr>Napelemes rendszer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Asztalos Ágnes</dc:creator>
  <cp:lastModifiedBy>ASP-ZSAKA-5</cp:lastModifiedBy>
  <dcterms:created xsi:type="dcterms:W3CDTF">2017-11-24T13:45:50Z</dcterms:created>
  <dcterms:modified xsi:type="dcterms:W3CDTF">2017-11-27T09:24:58Z</dcterms:modified>
</cp:coreProperties>
</file>